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C6F6A11E-8E43-4214-897D-3B122F89493B}"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G288" i="9"/>
  <c r="F288" i="9"/>
  <c r="E288" i="9"/>
  <c r="B288" i="9" s="1"/>
  <c r="F287" i="9"/>
  <c r="F286" i="9"/>
  <c r="H285" i="9"/>
  <c r="G285" i="9"/>
  <c r="F285" i="9"/>
  <c r="E285" i="9"/>
  <c r="B285" i="9" s="1"/>
  <c r="H284" i="9"/>
  <c r="G284" i="9"/>
  <c r="E284" i="9" s="1"/>
  <c r="F284" i="9"/>
  <c r="H283" i="9"/>
  <c r="G283" i="9"/>
  <c r="E283" i="9" s="1"/>
  <c r="B283" i="9" s="1"/>
  <c r="F283" i="9"/>
  <c r="F282" i="9"/>
  <c r="H281" i="9"/>
  <c r="E281" i="9" s="1"/>
  <c r="B281" i="9" s="1"/>
  <c r="G281" i="9"/>
  <c r="F281" i="9"/>
  <c r="H280" i="9"/>
  <c r="G280" i="9"/>
  <c r="F280" i="9"/>
  <c r="E280" i="9"/>
  <c r="B280" i="9" s="1"/>
  <c r="H279" i="9"/>
  <c r="G279" i="9"/>
  <c r="E279" i="9" s="1"/>
  <c r="F279" i="9"/>
  <c r="F278" i="9"/>
  <c r="F277" i="9"/>
  <c r="F275" i="9" s="1"/>
  <c r="F276" i="9"/>
  <c r="L274" i="9"/>
  <c r="F274" i="9" s="1"/>
  <c r="H274" i="9"/>
  <c r="I273" i="9"/>
  <c r="H273" i="9"/>
  <c r="F273" i="9"/>
  <c r="E272" i="9"/>
  <c r="M271" i="9"/>
  <c r="L271" i="9"/>
  <c r="F271" i="9"/>
  <c r="E271" i="9"/>
  <c r="M270" i="9"/>
  <c r="L270" i="9"/>
  <c r="F270" i="9" s="1"/>
  <c r="B270" i="9" s="1"/>
  <c r="E270" i="9"/>
  <c r="M269" i="9"/>
  <c r="L269" i="9"/>
  <c r="F269" i="9" s="1"/>
  <c r="B269" i="9" s="1"/>
  <c r="E269" i="9"/>
  <c r="M268" i="9"/>
  <c r="L268" i="9"/>
  <c r="F268" i="9"/>
  <c r="E268" i="9"/>
  <c r="B268" i="9" s="1"/>
  <c r="M267" i="9"/>
  <c r="L267" i="9"/>
  <c r="F267" i="9"/>
  <c r="E267" i="9"/>
  <c r="B267" i="9" s="1"/>
  <c r="M266" i="9"/>
  <c r="L266" i="9"/>
  <c r="F266" i="9" s="1"/>
  <c r="B266" i="9" s="1"/>
  <c r="E266" i="9"/>
  <c r="M265" i="9"/>
  <c r="L265" i="9"/>
  <c r="E265" i="9"/>
  <c r="M264" i="9"/>
  <c r="L264" i="9"/>
  <c r="F264" i="9"/>
  <c r="E264" i="9"/>
  <c r="B264" i="9" s="1"/>
  <c r="M263" i="9"/>
  <c r="L263" i="9"/>
  <c r="F263" i="9"/>
  <c r="E263" i="9"/>
  <c r="M262" i="9"/>
  <c r="L262" i="9"/>
  <c r="F262" i="9" s="1"/>
  <c r="B262" i="9" s="1"/>
  <c r="E262" i="9"/>
  <c r="M261" i="9"/>
  <c r="L261" i="9"/>
  <c r="F261" i="9" s="1"/>
  <c r="E261" i="9"/>
  <c r="B261" i="9"/>
  <c r="M260" i="9"/>
  <c r="L260" i="9"/>
  <c r="F260" i="9"/>
  <c r="E260" i="9"/>
  <c r="B260" i="9" s="1"/>
  <c r="M259" i="9"/>
  <c r="L259" i="9"/>
  <c r="F259" i="9"/>
  <c r="E259" i="9"/>
  <c r="B259" i="9" s="1"/>
  <c r="M258" i="9"/>
  <c r="L258" i="9"/>
  <c r="F258" i="9" s="1"/>
  <c r="B258" i="9" s="1"/>
  <c r="E258" i="9"/>
  <c r="M257" i="9"/>
  <c r="L257" i="9"/>
  <c r="E257" i="9"/>
  <c r="M256" i="9"/>
  <c r="L256" i="9"/>
  <c r="F256" i="9"/>
  <c r="E256" i="9"/>
  <c r="B256" i="9" s="1"/>
  <c r="M255" i="9"/>
  <c r="L255" i="9"/>
  <c r="F255" i="9"/>
  <c r="E255" i="9"/>
  <c r="M254" i="9"/>
  <c r="L254" i="9"/>
  <c r="F254" i="9" s="1"/>
  <c r="B254" i="9" s="1"/>
  <c r="E254" i="9"/>
  <c r="M253" i="9"/>
  <c r="L253" i="9"/>
  <c r="F253" i="9" s="1"/>
  <c r="B253" i="9" s="1"/>
  <c r="E253" i="9"/>
  <c r="M252" i="9"/>
  <c r="L252" i="9"/>
  <c r="F252" i="9"/>
  <c r="E252" i="9"/>
  <c r="B252" i="9" s="1"/>
  <c r="M251" i="9"/>
  <c r="L251" i="9"/>
  <c r="F251" i="9"/>
  <c r="E251" i="9"/>
  <c r="B251" i="9" s="1"/>
  <c r="M250" i="9"/>
  <c r="L250" i="9"/>
  <c r="F250" i="9" s="1"/>
  <c r="B250" i="9" s="1"/>
  <c r="E250" i="9"/>
  <c r="M249" i="9"/>
  <c r="L249" i="9"/>
  <c r="E249" i="9"/>
  <c r="M248" i="9"/>
  <c r="L248" i="9"/>
  <c r="F248" i="9"/>
  <c r="E248" i="9"/>
  <c r="B248" i="9" s="1"/>
  <c r="M247" i="9"/>
  <c r="L247" i="9"/>
  <c r="F247" i="9"/>
  <c r="E247" i="9"/>
  <c r="M246" i="9"/>
  <c r="L246" i="9"/>
  <c r="F246" i="9" s="1"/>
  <c r="B246" i="9" s="1"/>
  <c r="E246" i="9"/>
  <c r="M245" i="9"/>
  <c r="L245" i="9"/>
  <c r="F245" i="9" s="1"/>
  <c r="E245" i="9"/>
  <c r="B245" i="9"/>
  <c r="M244" i="9"/>
  <c r="L244" i="9"/>
  <c r="F244" i="9"/>
  <c r="E244" i="9"/>
  <c r="B244" i="9" s="1"/>
  <c r="M243" i="9"/>
  <c r="L243" i="9"/>
  <c r="F243" i="9"/>
  <c r="E243" i="9"/>
  <c r="B243" i="9" s="1"/>
  <c r="M242" i="9"/>
  <c r="L242" i="9"/>
  <c r="F242" i="9" s="1"/>
  <c r="B242" i="9" s="1"/>
  <c r="E242" i="9"/>
  <c r="M241" i="9"/>
  <c r="L241" i="9"/>
  <c r="E241" i="9"/>
  <c r="M240" i="9"/>
  <c r="L240" i="9"/>
  <c r="F240" i="9"/>
  <c r="E240" i="9"/>
  <c r="B240" i="9" s="1"/>
  <c r="M239" i="9"/>
  <c r="L239" i="9"/>
  <c r="F239" i="9"/>
  <c r="E239" i="9"/>
  <c r="M238" i="9"/>
  <c r="L238" i="9"/>
  <c r="F238" i="9" s="1"/>
  <c r="B238" i="9" s="1"/>
  <c r="E238" i="9"/>
  <c r="M237" i="9"/>
  <c r="L237" i="9"/>
  <c r="F237" i="9" s="1"/>
  <c r="B237" i="9" s="1"/>
  <c r="E237" i="9"/>
  <c r="M236" i="9"/>
  <c r="L236" i="9"/>
  <c r="F236" i="9"/>
  <c r="E236" i="9"/>
  <c r="B236" i="9" s="1"/>
  <c r="M235" i="9"/>
  <c r="L235" i="9"/>
  <c r="F235" i="9"/>
  <c r="E235" i="9"/>
  <c r="B235" i="9" s="1"/>
  <c r="M234" i="9"/>
  <c r="L234" i="9"/>
  <c r="F234" i="9" s="1"/>
  <c r="B234" i="9" s="1"/>
  <c r="E234" i="9"/>
  <c r="M233" i="9"/>
  <c r="L233" i="9"/>
  <c r="E233" i="9"/>
  <c r="M232" i="9"/>
  <c r="L232" i="9"/>
  <c r="F232" i="9"/>
  <c r="E232" i="9"/>
  <c r="B232" i="9" s="1"/>
  <c r="M231" i="9"/>
  <c r="L231" i="9"/>
  <c r="F231" i="9"/>
  <c r="E231" i="9"/>
  <c r="M230" i="9"/>
  <c r="L230" i="9"/>
  <c r="F230" i="9" s="1"/>
  <c r="B230" i="9" s="1"/>
  <c r="E230" i="9"/>
  <c r="M229" i="9"/>
  <c r="L229" i="9"/>
  <c r="F229" i="9" s="1"/>
  <c r="E229" i="9"/>
  <c r="B229" i="9"/>
  <c r="M228" i="9"/>
  <c r="L228" i="9"/>
  <c r="F228" i="9"/>
  <c r="E228" i="9"/>
  <c r="B228" i="9" s="1"/>
  <c r="M227" i="9"/>
  <c r="L227" i="9"/>
  <c r="F227" i="9" s="1"/>
  <c r="E227" i="9"/>
  <c r="M226" i="9"/>
  <c r="L226" i="9"/>
  <c r="F226" i="9" s="1"/>
  <c r="E226" i="9"/>
  <c r="B226" i="9"/>
  <c r="H225" i="9"/>
  <c r="G225" i="9"/>
  <c r="F225" i="9"/>
  <c r="E225" i="9"/>
  <c r="B225" i="9" s="1"/>
  <c r="M224" i="9"/>
  <c r="L224" i="9"/>
  <c r="F224" i="9"/>
  <c r="E224" i="9"/>
  <c r="M223" i="9"/>
  <c r="L223" i="9"/>
  <c r="F223" i="9"/>
  <c r="E223" i="9"/>
  <c r="M222" i="9"/>
  <c r="L222" i="9"/>
  <c r="E222" i="9"/>
  <c r="M221" i="9"/>
  <c r="L221" i="9"/>
  <c r="E221" i="9"/>
  <c r="M220" i="9"/>
  <c r="L220" i="9"/>
  <c r="F220" i="9" s="1"/>
  <c r="E220" i="9"/>
  <c r="M219" i="9"/>
  <c r="L219" i="9"/>
  <c r="F219" i="9" s="1"/>
  <c r="E219" i="9"/>
  <c r="M218" i="9"/>
  <c r="L218" i="9"/>
  <c r="E218" i="9"/>
  <c r="M217" i="9"/>
  <c r="L217" i="9"/>
  <c r="E217" i="9"/>
  <c r="M216" i="9"/>
  <c r="L216" i="9"/>
  <c r="E216" i="9"/>
  <c r="M215" i="9"/>
  <c r="L215" i="9"/>
  <c r="F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E157" i="9" s="1"/>
  <c r="G157" i="9"/>
  <c r="F157" i="9"/>
  <c r="B157" i="9"/>
  <c r="H156" i="9"/>
  <c r="G156" i="9"/>
  <c r="F156" i="9"/>
  <c r="E156" i="9"/>
  <c r="B156" i="9" s="1"/>
  <c r="H155" i="9"/>
  <c r="G155" i="9"/>
  <c r="E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G149" i="9"/>
  <c r="F149" i="9"/>
  <c r="B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B143" i="9" s="1"/>
  <c r="F143" i="9"/>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G137" i="9"/>
  <c r="F137" i="9"/>
  <c r="B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G129" i="9"/>
  <c r="F129" i="9"/>
  <c r="B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G121" i="9"/>
  <c r="F121" i="9"/>
  <c r="B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G113" i="9"/>
  <c r="F113" i="9"/>
  <c r="B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F95" i="9"/>
  <c r="E95" i="9"/>
  <c r="B95" i="9" s="1"/>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G45" i="9"/>
  <c r="F45" i="9"/>
  <c r="E45" i="9"/>
  <c r="B45" i="9" s="1"/>
  <c r="H44" i="9"/>
  <c r="G44" i="9"/>
  <c r="F44" i="9"/>
  <c r="H43" i="9"/>
  <c r="G43" i="9"/>
  <c r="E43" i="9" s="1"/>
  <c r="B43" i="9" s="1"/>
  <c r="F43" i="9"/>
  <c r="H42" i="9"/>
  <c r="G42" i="9"/>
  <c r="F42" i="9"/>
  <c r="H41" i="9"/>
  <c r="G41" i="9"/>
  <c r="F41" i="9"/>
  <c r="H40" i="9"/>
  <c r="G40" i="9"/>
  <c r="F40" i="9"/>
  <c r="H39" i="9"/>
  <c r="G39" i="9"/>
  <c r="F39" i="9"/>
  <c r="H38" i="9"/>
  <c r="E38" i="9" s="1"/>
  <c r="B38" i="9" s="1"/>
  <c r="G38" i="9"/>
  <c r="F38" i="9"/>
  <c r="H37" i="9"/>
  <c r="G37" i="9"/>
  <c r="F37" i="9"/>
  <c r="H36" i="9"/>
  <c r="G36" i="9"/>
  <c r="E36" i="9" s="1"/>
  <c r="B36" i="9" s="1"/>
  <c r="F36" i="9"/>
  <c r="H35" i="9"/>
  <c r="G35" i="9"/>
  <c r="E35" i="9" s="1"/>
  <c r="B35" i="9" s="1"/>
  <c r="F35" i="9"/>
  <c r="H34" i="9"/>
  <c r="E34" i="9" s="1"/>
  <c r="B34" i="9" s="1"/>
  <c r="G34" i="9"/>
  <c r="F34" i="9"/>
  <c r="H33" i="9"/>
  <c r="G33" i="9"/>
  <c r="F33" i="9"/>
  <c r="E33" i="9"/>
  <c r="B33" i="9" s="1"/>
  <c r="H32" i="9"/>
  <c r="G32" i="9"/>
  <c r="E32" i="9" s="1"/>
  <c r="B32" i="9" s="1"/>
  <c r="F32" i="9"/>
  <c r="H31" i="9"/>
  <c r="G31" i="9"/>
  <c r="E31" i="9" s="1"/>
  <c r="B31" i="9" s="1"/>
  <c r="F31" i="9"/>
  <c r="H30" i="9"/>
  <c r="E30" i="9" s="1"/>
  <c r="B30" i="9" s="1"/>
  <c r="G30" i="9"/>
  <c r="F30" i="9"/>
  <c r="H29" i="9"/>
  <c r="G29" i="9"/>
  <c r="E29" i="9" s="1"/>
  <c r="B29" i="9" s="1"/>
  <c r="F29" i="9"/>
  <c r="H28" i="9"/>
  <c r="G28" i="9"/>
  <c r="E28" i="9" s="1"/>
  <c r="B28" i="9" s="1"/>
  <c r="F28" i="9"/>
  <c r="H27" i="9"/>
  <c r="G27" i="9"/>
  <c r="E27" i="9" s="1"/>
  <c r="B27" i="9" s="1"/>
  <c r="F27" i="9"/>
  <c r="H26" i="9"/>
  <c r="G26" i="9"/>
  <c r="F26" i="9"/>
  <c r="H25" i="9"/>
  <c r="G25" i="9"/>
  <c r="F25" i="9"/>
  <c r="E25" i="9"/>
  <c r="B25" i="9" s="1"/>
  <c r="H24" i="9"/>
  <c r="G24" i="9"/>
  <c r="E24" i="9" s="1"/>
  <c r="B24" i="9" s="1"/>
  <c r="F24" i="9"/>
  <c r="H23" i="9"/>
  <c r="G23" i="9"/>
  <c r="E23" i="9" s="1"/>
  <c r="B23" i="9" s="1"/>
  <c r="F23" i="9"/>
  <c r="H22" i="9"/>
  <c r="G22" i="9"/>
  <c r="F22" i="9"/>
  <c r="H21" i="9"/>
  <c r="G21" i="9"/>
  <c r="F21" i="9"/>
  <c r="E21" i="9"/>
  <c r="B21" i="9" s="1"/>
  <c r="F20" i="9"/>
  <c r="F4" i="9"/>
  <c r="O3" i="9"/>
  <c r="G274" i="9" s="1"/>
  <c r="I3" i="9"/>
  <c r="H3" i="9"/>
  <c r="G3" i="9"/>
  <c r="D101" i="8"/>
  <c r="D95" i="8"/>
  <c r="D90" i="8"/>
  <c r="D85" i="8"/>
  <c r="D80" i="8"/>
  <c r="D75" i="8"/>
  <c r="D70" i="8"/>
  <c r="D65" i="8"/>
  <c r="D60" i="8"/>
  <c r="D55" i="8"/>
  <c r="D50" i="8"/>
  <c r="D44" i="8"/>
  <c r="D36" i="8"/>
  <c r="D26" i="8"/>
  <c r="D24" i="8" s="1"/>
  <c r="D18" i="8"/>
  <c r="D8" i="8"/>
  <c r="D6" i="8" s="1"/>
  <c r="C1481" i="1" s="1"/>
  <c r="H1481" i="1" s="1"/>
  <c r="E44" i="7"/>
  <c r="D44" i="7"/>
  <c r="E39" i="7"/>
  <c r="D39" i="7"/>
  <c r="D38" i="7" s="1"/>
  <c r="E38" i="7"/>
  <c r="E30" i="7"/>
  <c r="D30" i="7"/>
  <c r="E23" i="7"/>
  <c r="E22" i="7" s="1"/>
  <c r="D23" i="7"/>
  <c r="D22" i="7"/>
  <c r="E7" i="7"/>
  <c r="E6" i="7" s="1"/>
  <c r="D7" i="7"/>
  <c r="D6" i="7"/>
  <c r="D5" i="7" s="1"/>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F89" i="6"/>
  <c r="E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E141" i="6" s="1"/>
  <c r="D10" i="6"/>
  <c r="D5"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D245" i="5" s="1"/>
  <c r="F249" i="5"/>
  <c r="F248" i="5"/>
  <c r="F247" i="5"/>
  <c r="F246" i="5"/>
  <c r="E246" i="5"/>
  <c r="D246" i="5"/>
  <c r="E245" i="5"/>
  <c r="F244" i="5"/>
  <c r="F243" i="5"/>
  <c r="F242" i="5"/>
  <c r="E242" i="5"/>
  <c r="D242" i="5"/>
  <c r="F241" i="5"/>
  <c r="F240" i="5"/>
  <c r="F239" i="5"/>
  <c r="E239" i="5"/>
  <c r="D239" i="5"/>
  <c r="F238" i="5"/>
  <c r="E238" i="5"/>
  <c r="D238" i="5"/>
  <c r="E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c r="G292" i="9" s="1"/>
  <c r="F205" i="5"/>
  <c r="F204" i="5"/>
  <c r="F203" i="5"/>
  <c r="F202" i="5"/>
  <c r="F201" i="5"/>
  <c r="F200" i="5"/>
  <c r="F199" i="5"/>
  <c r="F198" i="5"/>
  <c r="E198" i="5"/>
  <c r="D198" i="5"/>
  <c r="F197" i="5"/>
  <c r="F196" i="5"/>
  <c r="F195" i="5"/>
  <c r="F194" i="5"/>
  <c r="F193" i="5"/>
  <c r="F192" i="5"/>
  <c r="E191" i="5"/>
  <c r="D191" i="5"/>
  <c r="F191" i="5" s="1"/>
  <c r="E190" i="5"/>
  <c r="H291" i="9" s="1"/>
  <c r="F189" i="5"/>
  <c r="F188" i="5"/>
  <c r="F187" i="5"/>
  <c r="F186" i="5"/>
  <c r="F185" i="5"/>
  <c r="F184" i="5"/>
  <c r="F183" i="5"/>
  <c r="F182" i="5"/>
  <c r="F181" i="5"/>
  <c r="F180" i="5"/>
  <c r="E180" i="5"/>
  <c r="E177" i="5" s="1"/>
  <c r="D180" i="5"/>
  <c r="F179" i="5"/>
  <c r="F178" i="5"/>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E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E286" i="9" s="1"/>
  <c r="B286" i="9" s="1"/>
  <c r="E87" i="5"/>
  <c r="F86" i="5"/>
  <c r="F85" i="5"/>
  <c r="F84" i="5"/>
  <c r="F83" i="5"/>
  <c r="F82" i="5"/>
  <c r="F81" i="5"/>
  <c r="F80" i="5"/>
  <c r="E79" i="5"/>
  <c r="E78" i="5" s="1"/>
  <c r="D79" i="5"/>
  <c r="F79" i="5" s="1"/>
  <c r="F77" i="5"/>
  <c r="F76" i="5"/>
  <c r="F75" i="5"/>
  <c r="F74" i="5"/>
  <c r="F73" i="5"/>
  <c r="F72" i="5"/>
  <c r="F71" i="5"/>
  <c r="F70" i="5"/>
  <c r="E70" i="5"/>
  <c r="D70" i="5"/>
  <c r="E69" i="5"/>
  <c r="E68" i="5" s="1"/>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1" i="4"/>
  <c r="F610" i="4"/>
  <c r="F609" i="4"/>
  <c r="F608" i="4"/>
  <c r="F607" i="4"/>
  <c r="F606" i="4"/>
  <c r="E605" i="4"/>
  <c r="D605" i="4"/>
  <c r="F605" i="4" s="1"/>
  <c r="F604" i="4"/>
  <c r="E603" i="4"/>
  <c r="H142" i="9" s="1"/>
  <c r="D603" i="4"/>
  <c r="G142" i="9" s="1"/>
  <c r="F602" i="4"/>
  <c r="F601" i="4"/>
  <c r="F600" i="4"/>
  <c r="F599" i="4"/>
  <c r="E599" i="4"/>
  <c r="D599" i="4"/>
  <c r="F598" i="4"/>
  <c r="F597" i="4"/>
  <c r="F596" i="4"/>
  <c r="F595" i="4"/>
  <c r="F594" i="4"/>
  <c r="E594" i="4"/>
  <c r="D594" i="4"/>
  <c r="F592" i="4"/>
  <c r="F591" i="4"/>
  <c r="F590" i="4"/>
  <c r="E590" i="4"/>
  <c r="D590" i="4"/>
  <c r="F589" i="4"/>
  <c r="F588" i="4"/>
  <c r="F587" i="4"/>
  <c r="E587" i="4"/>
  <c r="D587" i="4"/>
  <c r="F586" i="4"/>
  <c r="F585" i="4"/>
  <c r="E585" i="4"/>
  <c r="D585" i="4"/>
  <c r="F584" i="4"/>
  <c r="F583" i="4"/>
  <c r="F582" i="4"/>
  <c r="E581" i="4"/>
  <c r="E580" i="4" s="1"/>
  <c r="D581" i="4"/>
  <c r="F581" i="4" s="1"/>
  <c r="D580" i="4"/>
  <c r="F580" i="4" s="1"/>
  <c r="F579" i="4"/>
  <c r="F578" i="4"/>
  <c r="E577" i="4"/>
  <c r="D577" i="4"/>
  <c r="F577" i="4" s="1"/>
  <c r="F576" i="4"/>
  <c r="F575" i="4"/>
  <c r="F574" i="4"/>
  <c r="E574" i="4"/>
  <c r="D574" i="4"/>
  <c r="F573" i="4"/>
  <c r="F572" i="4"/>
  <c r="F571" i="4"/>
  <c r="E571" i="4"/>
  <c r="D571" i="4"/>
  <c r="F570" i="4"/>
  <c r="F569" i="4"/>
  <c r="E568" i="4"/>
  <c r="D568" i="4"/>
  <c r="F566" i="4"/>
  <c r="F565" i="4"/>
  <c r="F564" i="4"/>
  <c r="E563" i="4"/>
  <c r="E529" i="4" s="1"/>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9" i="4" s="1"/>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E484" i="4" s="1"/>
  <c r="D478" i="1"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D417" i="4"/>
  <c r="E416" i="4"/>
  <c r="E643" i="4" s="1"/>
  <c r="D637" i="1" s="1"/>
  <c r="D416" i="4"/>
  <c r="F411" i="4"/>
  <c r="F410" i="4"/>
  <c r="F409" i="4"/>
  <c r="F406" i="4"/>
  <c r="F405" i="4"/>
  <c r="F404" i="4"/>
  <c r="F403" i="4"/>
  <c r="F402" i="4"/>
  <c r="E402" i="4"/>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E363" i="4"/>
  <c r="F362" i="4"/>
  <c r="F361" i="4"/>
  <c r="F360" i="4"/>
  <c r="F359" i="4"/>
  <c r="F358" i="4"/>
  <c r="F357" i="4"/>
  <c r="F356" i="4"/>
  <c r="E356" i="4"/>
  <c r="D356" i="4"/>
  <c r="F355" i="4"/>
  <c r="F354" i="4"/>
  <c r="F353" i="4"/>
  <c r="E352" i="4"/>
  <c r="E351" i="4" s="1"/>
  <c r="D352" i="4"/>
  <c r="F352" i="4" s="1"/>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E311" i="4" s="1"/>
  <c r="D306" i="1" s="1"/>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E299" i="4" s="1"/>
  <c r="D300" i="4"/>
  <c r="F300"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64" i="4"/>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0" i="4"/>
  <c r="F229" i="4"/>
  <c r="F228" i="4"/>
  <c r="E228" i="4"/>
  <c r="D228" i="4"/>
  <c r="F227" i="4"/>
  <c r="F226" i="4"/>
  <c r="F225" i="4"/>
  <c r="E225" i="4"/>
  <c r="D225" i="4"/>
  <c r="E224" i="4"/>
  <c r="F223" i="4"/>
  <c r="F222" i="4"/>
  <c r="F221" i="4"/>
  <c r="F220" i="4"/>
  <c r="E219" i="4"/>
  <c r="D219" i="4"/>
  <c r="F219" i="4" s="1"/>
  <c r="F218" i="4"/>
  <c r="F217" i="4"/>
  <c r="F216" i="4"/>
  <c r="E216" i="4"/>
  <c r="D216" i="4"/>
  <c r="E215" i="4"/>
  <c r="D215" i="4"/>
  <c r="F215" i="4" s="1"/>
  <c r="F214" i="4"/>
  <c r="F213" i="4"/>
  <c r="F212" i="4"/>
  <c r="F211" i="4"/>
  <c r="E210" i="4"/>
  <c r="D210" i="4"/>
  <c r="F210" i="4" s="1"/>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5" i="1" s="1"/>
  <c r="D169" i="4"/>
  <c r="F168" i="4"/>
  <c r="F167" i="4"/>
  <c r="F166" i="4"/>
  <c r="F165" i="4"/>
  <c r="E164" i="4"/>
  <c r="D164" i="4"/>
  <c r="F162" i="4"/>
  <c r="F161" i="4"/>
  <c r="F160" i="4"/>
  <c r="E159" i="4"/>
  <c r="D159" i="4"/>
  <c r="F158" i="4"/>
  <c r="F157" i="4"/>
  <c r="F156" i="4"/>
  <c r="F155" i="4"/>
  <c r="F154" i="4"/>
  <c r="E153" i="4"/>
  <c r="D153" i="4"/>
  <c r="F153" i="4" s="1"/>
  <c r="F150" i="4"/>
  <c r="F149" i="4"/>
  <c r="F148" i="4"/>
  <c r="F147" i="4"/>
  <c r="F146" i="4"/>
  <c r="F145" i="4"/>
  <c r="F144" i="4"/>
  <c r="F143" i="4"/>
  <c r="F142" i="4"/>
  <c r="F141" i="4"/>
  <c r="E140" i="4"/>
  <c r="D140" i="4"/>
  <c r="E139" i="4"/>
  <c r="F138" i="4"/>
  <c r="F137" i="4"/>
  <c r="F136" i="4"/>
  <c r="F135" i="4"/>
  <c r="E134" i="4"/>
  <c r="E133" i="4" s="1"/>
  <c r="D134" i="4"/>
  <c r="D133" i="4"/>
  <c r="F133" i="4" s="1"/>
  <c r="F132" i="4"/>
  <c r="F131" i="4"/>
  <c r="F130" i="4"/>
  <c r="F129" i="4"/>
  <c r="E128" i="4"/>
  <c r="D128" i="4"/>
  <c r="F128" i="4" s="1"/>
  <c r="F127" i="4"/>
  <c r="F126" i="4"/>
  <c r="E125" i="4"/>
  <c r="E124" i="4" s="1"/>
  <c r="D125" i="4"/>
  <c r="F125" i="4" s="1"/>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E82" i="4"/>
  <c r="F81" i="4"/>
  <c r="F80" i="4"/>
  <c r="F79" i="4"/>
  <c r="F78" i="4"/>
  <c r="E77" i="4"/>
  <c r="D77" i="4"/>
  <c r="F77" i="4" s="1"/>
  <c r="F76" i="4"/>
  <c r="F75" i="4"/>
  <c r="F74" i="4"/>
  <c r="E74" i="4"/>
  <c r="D74" i="4"/>
  <c r="F73" i="4"/>
  <c r="F72" i="4"/>
  <c r="F71" i="4"/>
  <c r="E71" i="4"/>
  <c r="D71" i="4"/>
  <c r="F70" i="4"/>
  <c r="F69" i="4"/>
  <c r="E68" i="4"/>
  <c r="D68" i="4"/>
  <c r="F67" i="4"/>
  <c r="F66" i="4"/>
  <c r="E65" i="4"/>
  <c r="D65" i="4"/>
  <c r="F64" i="4"/>
  <c r="F63" i="4"/>
  <c r="F62" i="4"/>
  <c r="E62" i="4"/>
  <c r="D62" i="4"/>
  <c r="F61" i="4"/>
  <c r="F60" i="4"/>
  <c r="F59" i="4"/>
  <c r="E59" i="4"/>
  <c r="D59" i="4"/>
  <c r="F58" i="4"/>
  <c r="F57" i="4"/>
  <c r="F56" i="4"/>
  <c r="F55" i="4"/>
  <c r="F54" i="4"/>
  <c r="E54" i="4"/>
  <c r="D54" i="4"/>
  <c r="F53" i="4"/>
  <c r="F52" i="4"/>
  <c r="F51" i="4"/>
  <c r="E51" i="4"/>
  <c r="D51" i="4"/>
  <c r="E50"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36" i="3"/>
  <c r="G36" i="3"/>
  <c r="B36" i="3"/>
  <c r="G35" i="3"/>
  <c r="B35" i="3"/>
  <c r="G34" i="3"/>
  <c r="B34" i="3"/>
  <c r="I33" i="3"/>
  <c r="G33" i="3"/>
  <c r="B33" i="3"/>
  <c r="I32" i="3"/>
  <c r="H32" i="3"/>
  <c r="G32" i="3"/>
  <c r="B32" i="3"/>
  <c r="I31" i="3"/>
  <c r="H31" i="3"/>
  <c r="G31" i="3"/>
  <c r="B31" i="3"/>
  <c r="I30" i="3"/>
  <c r="H30" i="3"/>
  <c r="G30" i="3"/>
  <c r="B30" i="3"/>
  <c r="H29" i="3"/>
  <c r="G29" i="3"/>
  <c r="B29" i="3"/>
  <c r="I28" i="3"/>
  <c r="G28" i="3"/>
  <c r="B28" i="3"/>
  <c r="I27" i="3"/>
  <c r="H27" i="3"/>
  <c r="G27" i="3"/>
  <c r="B27" i="3"/>
  <c r="I26" i="3"/>
  <c r="H26" i="3"/>
  <c r="G26" i="3"/>
  <c r="B26" i="3"/>
  <c r="I25" i="3"/>
  <c r="H25" i="3"/>
  <c r="G25" i="3"/>
  <c r="B25" i="3"/>
  <c r="I24" i="3"/>
  <c r="H24" i="3"/>
  <c r="G24" i="3"/>
  <c r="B24" i="3"/>
  <c r="I23" i="3"/>
  <c r="G23" i="3"/>
  <c r="B23" i="3"/>
  <c r="G22" i="3"/>
  <c r="B22" i="3"/>
  <c r="I21" i="3"/>
  <c r="G21" i="3"/>
  <c r="B21" i="3"/>
  <c r="G20" i="3"/>
  <c r="B20" i="3"/>
  <c r="G19" i="3"/>
  <c r="B19" i="3"/>
  <c r="G18" i="3"/>
  <c r="B18" i="3"/>
  <c r="G17" i="3"/>
  <c r="B17" i="3"/>
  <c r="G16" i="3"/>
  <c r="B16" i="3"/>
  <c r="H10" i="3" a="1"/>
  <c r="H10" i="3" s="1"/>
  <c r="L3" i="9" s="1"/>
  <c r="C1580" i="1"/>
  <c r="H1579" i="1"/>
  <c r="G1579" i="1"/>
  <c r="C1579" i="1"/>
  <c r="H1578" i="1"/>
  <c r="C1578" i="1"/>
  <c r="G1578" i="1" s="1"/>
  <c r="G1577" i="1"/>
  <c r="C1577" i="1"/>
  <c r="H1577" i="1" s="1"/>
  <c r="C1576" i="1"/>
  <c r="H1575" i="1"/>
  <c r="G1575" i="1"/>
  <c r="C1575" i="1"/>
  <c r="H1574" i="1"/>
  <c r="C1574" i="1"/>
  <c r="G1574" i="1" s="1"/>
  <c r="G1573" i="1"/>
  <c r="C1573" i="1"/>
  <c r="H1573" i="1" s="1"/>
  <c r="C1572" i="1"/>
  <c r="H1571" i="1"/>
  <c r="G1571" i="1"/>
  <c r="C1571" i="1"/>
  <c r="H1570" i="1"/>
  <c r="C1570" i="1"/>
  <c r="G1570" i="1" s="1"/>
  <c r="G1569" i="1"/>
  <c r="C1569" i="1"/>
  <c r="H1569" i="1" s="1"/>
  <c r="C1568" i="1"/>
  <c r="H1567" i="1"/>
  <c r="G1567" i="1"/>
  <c r="C1567" i="1"/>
  <c r="H1566" i="1"/>
  <c r="C1566" i="1"/>
  <c r="G1566" i="1" s="1"/>
  <c r="G1565" i="1"/>
  <c r="C1565" i="1"/>
  <c r="H1565" i="1" s="1"/>
  <c r="C1564" i="1"/>
  <c r="H1563" i="1"/>
  <c r="G1563" i="1"/>
  <c r="C1563" i="1"/>
  <c r="H1562" i="1"/>
  <c r="C1562" i="1"/>
  <c r="G1562" i="1" s="1"/>
  <c r="G1561" i="1"/>
  <c r="C1561" i="1"/>
  <c r="H1561" i="1" s="1"/>
  <c r="C1560" i="1"/>
  <c r="H1559" i="1"/>
  <c r="G1559" i="1"/>
  <c r="C1559" i="1"/>
  <c r="H1558" i="1"/>
  <c r="C1558" i="1"/>
  <c r="G1558" i="1" s="1"/>
  <c r="G1557" i="1"/>
  <c r="C1557" i="1"/>
  <c r="H1557" i="1" s="1"/>
  <c r="C1556" i="1"/>
  <c r="H1555" i="1"/>
  <c r="G1555" i="1"/>
  <c r="C1555" i="1"/>
  <c r="H1554" i="1"/>
  <c r="C1554" i="1"/>
  <c r="G1554" i="1" s="1"/>
  <c r="G1553" i="1"/>
  <c r="C1553" i="1"/>
  <c r="H1553" i="1" s="1"/>
  <c r="C1552" i="1"/>
  <c r="H1551" i="1"/>
  <c r="G1551" i="1"/>
  <c r="C1551" i="1"/>
  <c r="H1550" i="1"/>
  <c r="C1550" i="1"/>
  <c r="G1550" i="1" s="1"/>
  <c r="G1549" i="1"/>
  <c r="C1549" i="1"/>
  <c r="H1549" i="1" s="1"/>
  <c r="C1548" i="1"/>
  <c r="H1547" i="1"/>
  <c r="G1547" i="1"/>
  <c r="C1547" i="1"/>
  <c r="H1546" i="1"/>
  <c r="C1546" i="1"/>
  <c r="G1546" i="1" s="1"/>
  <c r="G1545" i="1"/>
  <c r="C1545" i="1"/>
  <c r="H1545" i="1" s="1"/>
  <c r="C1544" i="1"/>
  <c r="H1543" i="1"/>
  <c r="G1543" i="1"/>
  <c r="C1543" i="1"/>
  <c r="H1542" i="1"/>
  <c r="C1542" i="1"/>
  <c r="G1542" i="1" s="1"/>
  <c r="G1541" i="1"/>
  <c r="C1541" i="1"/>
  <c r="H1541" i="1" s="1"/>
  <c r="C1540" i="1"/>
  <c r="H1539" i="1"/>
  <c r="G1539" i="1"/>
  <c r="C1539" i="1"/>
  <c r="H1538" i="1"/>
  <c r="C1538" i="1"/>
  <c r="G1538" i="1" s="1"/>
  <c r="G1537" i="1"/>
  <c r="C1537" i="1"/>
  <c r="H1537" i="1" s="1"/>
  <c r="C1536" i="1"/>
  <c r="H1535" i="1"/>
  <c r="G1535" i="1"/>
  <c r="C1535" i="1"/>
  <c r="H1534" i="1"/>
  <c r="C1534" i="1"/>
  <c r="G1534" i="1" s="1"/>
  <c r="G1533" i="1"/>
  <c r="C1533" i="1"/>
  <c r="H1533" i="1" s="1"/>
  <c r="C1532" i="1"/>
  <c r="H1531" i="1"/>
  <c r="G1531" i="1"/>
  <c r="C1531" i="1"/>
  <c r="H1530" i="1"/>
  <c r="C1530" i="1"/>
  <c r="G1530" i="1" s="1"/>
  <c r="G1529" i="1"/>
  <c r="C1529" i="1"/>
  <c r="H1529" i="1" s="1"/>
  <c r="C1528" i="1"/>
  <c r="H1527" i="1"/>
  <c r="G1527" i="1"/>
  <c r="C1527" i="1"/>
  <c r="H1526" i="1"/>
  <c r="C1526" i="1"/>
  <c r="G1526" i="1" s="1"/>
  <c r="G1525" i="1"/>
  <c r="C1525" i="1"/>
  <c r="H1525" i="1" s="1"/>
  <c r="H1523" i="1"/>
  <c r="G1523" i="1"/>
  <c r="C1523" i="1"/>
  <c r="H1522" i="1"/>
  <c r="C1522" i="1"/>
  <c r="G1522" i="1" s="1"/>
  <c r="G1521" i="1"/>
  <c r="C1521" i="1"/>
  <c r="H1521" i="1" s="1"/>
  <c r="C1520" i="1"/>
  <c r="H1519" i="1"/>
  <c r="G1519" i="1"/>
  <c r="C1519" i="1"/>
  <c r="C1516" i="1"/>
  <c r="H1515" i="1"/>
  <c r="G1515" i="1"/>
  <c r="C1515" i="1"/>
  <c r="H1514" i="1"/>
  <c r="C1514" i="1"/>
  <c r="G1514" i="1" s="1"/>
  <c r="G1513" i="1"/>
  <c r="C1513" i="1"/>
  <c r="H1513" i="1" s="1"/>
  <c r="C1512" i="1"/>
  <c r="H1511" i="1"/>
  <c r="G1511" i="1"/>
  <c r="C1511" i="1"/>
  <c r="H1510" i="1"/>
  <c r="C1510" i="1"/>
  <c r="G1510" i="1" s="1"/>
  <c r="G1509" i="1"/>
  <c r="C1509" i="1"/>
  <c r="H1509" i="1" s="1"/>
  <c r="C1508" i="1"/>
  <c r="H1507" i="1"/>
  <c r="G1507" i="1"/>
  <c r="C1507" i="1"/>
  <c r="H1506" i="1"/>
  <c r="C1506" i="1"/>
  <c r="G1506" i="1" s="1"/>
  <c r="G1505" i="1"/>
  <c r="C1505" i="1"/>
  <c r="H1505" i="1" s="1"/>
  <c r="C1504" i="1"/>
  <c r="C1503" i="1"/>
  <c r="H1503" i="1" s="1"/>
  <c r="C1502" i="1"/>
  <c r="G1502" i="1" s="1"/>
  <c r="C1501" i="1"/>
  <c r="H1501" i="1" s="1"/>
  <c r="C1500" i="1"/>
  <c r="C1499" i="1"/>
  <c r="H1499" i="1" s="1"/>
  <c r="H1498" i="1"/>
  <c r="C1498" i="1"/>
  <c r="G1498" i="1" s="1"/>
  <c r="G1497" i="1"/>
  <c r="C1497" i="1"/>
  <c r="H1497" i="1" s="1"/>
  <c r="C1496" i="1"/>
  <c r="H1495" i="1"/>
  <c r="G1495" i="1"/>
  <c r="C1495" i="1"/>
  <c r="H1494" i="1"/>
  <c r="C1494" i="1"/>
  <c r="G1494" i="1" s="1"/>
  <c r="G1493" i="1"/>
  <c r="C1493" i="1"/>
  <c r="H1493" i="1" s="1"/>
  <c r="C1492" i="1"/>
  <c r="H1491" i="1"/>
  <c r="G1491" i="1"/>
  <c r="C1491" i="1"/>
  <c r="H1490" i="1"/>
  <c r="C1490" i="1"/>
  <c r="G1490" i="1" s="1"/>
  <c r="G1489" i="1"/>
  <c r="C1489" i="1"/>
  <c r="H1489" i="1" s="1"/>
  <c r="C1488" i="1"/>
  <c r="H1487" i="1"/>
  <c r="G1487" i="1"/>
  <c r="C1487" i="1"/>
  <c r="C1486" i="1"/>
  <c r="G1486" i="1" s="1"/>
  <c r="C1485" i="1"/>
  <c r="H1485" i="1" s="1"/>
  <c r="C1484" i="1"/>
  <c r="C1483" i="1"/>
  <c r="H1483" i="1" s="1"/>
  <c r="H1482" i="1"/>
  <c r="C1482" i="1"/>
  <c r="G1482" i="1" s="1"/>
  <c r="C1480" i="1"/>
  <c r="G1479" i="1"/>
  <c r="D1479" i="1"/>
  <c r="C1479" i="1"/>
  <c r="J1479" i="1" s="1"/>
  <c r="D1478" i="1"/>
  <c r="C1478" i="1"/>
  <c r="G1477" i="1"/>
  <c r="D1477" i="1"/>
  <c r="C1477" i="1"/>
  <c r="J1477" i="1" s="1"/>
  <c r="D1476" i="1"/>
  <c r="C1476" i="1"/>
  <c r="D1475" i="1"/>
  <c r="C1475" i="1"/>
  <c r="G1474" i="1"/>
  <c r="D1474" i="1"/>
  <c r="C1474" i="1"/>
  <c r="J1474" i="1" s="1"/>
  <c r="D1473" i="1"/>
  <c r="C1473" i="1"/>
  <c r="G1472" i="1"/>
  <c r="D1472" i="1"/>
  <c r="C1472" i="1"/>
  <c r="J1472" i="1" s="1"/>
  <c r="D1471" i="1"/>
  <c r="C1471" i="1"/>
  <c r="D1470" i="1"/>
  <c r="C1470" i="1"/>
  <c r="D1469" i="1"/>
  <c r="C1469" i="1"/>
  <c r="G1468" i="1"/>
  <c r="D1468" i="1"/>
  <c r="C1468" i="1"/>
  <c r="J1468" i="1" s="1"/>
  <c r="D1467" i="1"/>
  <c r="C1467" i="1"/>
  <c r="G1466" i="1"/>
  <c r="D1466" i="1"/>
  <c r="C1466" i="1"/>
  <c r="J1466" i="1" s="1"/>
  <c r="D1465" i="1"/>
  <c r="C1465" i="1"/>
  <c r="D1464" i="1"/>
  <c r="C1464" i="1"/>
  <c r="G1464" i="1" s="1"/>
  <c r="D1463" i="1"/>
  <c r="C1463" i="1"/>
  <c r="G1463" i="1" s="1"/>
  <c r="D1462" i="1"/>
  <c r="C1462" i="1"/>
  <c r="G1462" i="1" s="1"/>
  <c r="G1461" i="1"/>
  <c r="D1461" i="1"/>
  <c r="C1461" i="1"/>
  <c r="H1461" i="1" s="1"/>
  <c r="G1460" i="1"/>
  <c r="D1460" i="1"/>
  <c r="C1460" i="1"/>
  <c r="G1459" i="1"/>
  <c r="D1459" i="1"/>
  <c r="C1459" i="1"/>
  <c r="G1458" i="1"/>
  <c r="D1458" i="1"/>
  <c r="C1458" i="1"/>
  <c r="G1457" i="1"/>
  <c r="D1457" i="1"/>
  <c r="C1457" i="1"/>
  <c r="G1456" i="1"/>
  <c r="D1456" i="1"/>
  <c r="C1456" i="1"/>
  <c r="G1455" i="1"/>
  <c r="D1455" i="1"/>
  <c r="C1455" i="1"/>
  <c r="G1454" i="1"/>
  <c r="D1454" i="1"/>
  <c r="C1454" i="1"/>
  <c r="H1454" i="1" s="1"/>
  <c r="D1453" i="1"/>
  <c r="C1453" i="1"/>
  <c r="H1453" i="1" s="1"/>
  <c r="D1452" i="1"/>
  <c r="C1452" i="1"/>
  <c r="G1452" i="1" s="1"/>
  <c r="D1451" i="1"/>
  <c r="C1451" i="1"/>
  <c r="G1451" i="1" s="1"/>
  <c r="D1450" i="1"/>
  <c r="C1450" i="1"/>
  <c r="G1450" i="1" s="1"/>
  <c r="D1449" i="1"/>
  <c r="C1449" i="1"/>
  <c r="G1449" i="1" s="1"/>
  <c r="D1448" i="1"/>
  <c r="C1448" i="1"/>
  <c r="G1448" i="1" s="1"/>
  <c r="D1447" i="1"/>
  <c r="C1447" i="1"/>
  <c r="D1446" i="1"/>
  <c r="C1446" i="1"/>
  <c r="G1446" i="1" s="1"/>
  <c r="D1445" i="1"/>
  <c r="H1445" i="1" s="1"/>
  <c r="C1445" i="1"/>
  <c r="J1444" i="1"/>
  <c r="D1444" i="1"/>
  <c r="G1444" i="1" s="1"/>
  <c r="C1444" i="1"/>
  <c r="J1443" i="1"/>
  <c r="D1443" i="1"/>
  <c r="H1443" i="1" s="1"/>
  <c r="C1443" i="1"/>
  <c r="J1442" i="1"/>
  <c r="D1442" i="1"/>
  <c r="G1442" i="1" s="1"/>
  <c r="C1442" i="1"/>
  <c r="D1441" i="1"/>
  <c r="C1441" i="1"/>
  <c r="G1441" i="1" s="1"/>
  <c r="D1440" i="1"/>
  <c r="G1440" i="1" s="1"/>
  <c r="C1440" i="1"/>
  <c r="H1439" i="1"/>
  <c r="D1439" i="1"/>
  <c r="C1439" i="1"/>
  <c r="G1439" i="1" s="1"/>
  <c r="I1439" i="1" s="1"/>
  <c r="D1438" i="1"/>
  <c r="H1438" i="1" s="1"/>
  <c r="C1438" i="1"/>
  <c r="D1437" i="1"/>
  <c r="C1437" i="1"/>
  <c r="G1437" i="1" s="1"/>
  <c r="C1436" i="1"/>
  <c r="D1435" i="1"/>
  <c r="D1434" i="1"/>
  <c r="H1434" i="1" s="1"/>
  <c r="C1434" i="1"/>
  <c r="D1433" i="1"/>
  <c r="C1433" i="1"/>
  <c r="G1433" i="1" s="1"/>
  <c r="D1432" i="1"/>
  <c r="C1432" i="1"/>
  <c r="H1432" i="1" s="1"/>
  <c r="H1431" i="1"/>
  <c r="D1431" i="1"/>
  <c r="C1431" i="1"/>
  <c r="G1431" i="1" s="1"/>
  <c r="D1430" i="1"/>
  <c r="H1430" i="1" s="1"/>
  <c r="C1430" i="1"/>
  <c r="D1429" i="1"/>
  <c r="C1429" i="1"/>
  <c r="G1429" i="1" s="1"/>
  <c r="D1428" i="1"/>
  <c r="C1428" i="1"/>
  <c r="H1428" i="1" s="1"/>
  <c r="H1427" i="1"/>
  <c r="D1427" i="1"/>
  <c r="C1427" i="1"/>
  <c r="G1427" i="1" s="1"/>
  <c r="D1426" i="1"/>
  <c r="H1426" i="1" s="1"/>
  <c r="C1426" i="1"/>
  <c r="D1425" i="1"/>
  <c r="C1425" i="1"/>
  <c r="G1425" i="1" s="1"/>
  <c r="D1424" i="1"/>
  <c r="C1424" i="1"/>
  <c r="H1424" i="1" s="1"/>
  <c r="H1423" i="1"/>
  <c r="D1423" i="1"/>
  <c r="C1423" i="1"/>
  <c r="G1423" i="1" s="1"/>
  <c r="D1422" i="1"/>
  <c r="H1422" i="1" s="1"/>
  <c r="C1422" i="1"/>
  <c r="D1421" i="1"/>
  <c r="C1421" i="1"/>
  <c r="G1421" i="1" s="1"/>
  <c r="D1420" i="1"/>
  <c r="C1420" i="1"/>
  <c r="H1420" i="1" s="1"/>
  <c r="H1419" i="1"/>
  <c r="D1419" i="1"/>
  <c r="C1419" i="1"/>
  <c r="G1419" i="1" s="1"/>
  <c r="D1418" i="1"/>
  <c r="H1418" i="1" s="1"/>
  <c r="C1418" i="1"/>
  <c r="D1417" i="1"/>
  <c r="C1417" i="1"/>
  <c r="G1417" i="1" s="1"/>
  <c r="D1416" i="1"/>
  <c r="C1416" i="1"/>
  <c r="H1416" i="1" s="1"/>
  <c r="H1415" i="1"/>
  <c r="D1415" i="1"/>
  <c r="C1415" i="1"/>
  <c r="G1415" i="1" s="1"/>
  <c r="D1414" i="1"/>
  <c r="H1414" i="1" s="1"/>
  <c r="C1414" i="1"/>
  <c r="D1413" i="1"/>
  <c r="C1413" i="1"/>
  <c r="G1413" i="1" s="1"/>
  <c r="D1412" i="1"/>
  <c r="C1412" i="1"/>
  <c r="H1412" i="1" s="1"/>
  <c r="H1411" i="1"/>
  <c r="D1411" i="1"/>
  <c r="C1411" i="1"/>
  <c r="G1411" i="1" s="1"/>
  <c r="D1410" i="1"/>
  <c r="H1410" i="1" s="1"/>
  <c r="C1410" i="1"/>
  <c r="D1409" i="1"/>
  <c r="C1409" i="1"/>
  <c r="G1409" i="1" s="1"/>
  <c r="D1408" i="1"/>
  <c r="C1408" i="1"/>
  <c r="H1408" i="1" s="1"/>
  <c r="H1407" i="1"/>
  <c r="D1407" i="1"/>
  <c r="C1407" i="1"/>
  <c r="G1407" i="1" s="1"/>
  <c r="D1406" i="1"/>
  <c r="H1406" i="1" s="1"/>
  <c r="C1406" i="1"/>
  <c r="D1405" i="1"/>
  <c r="C1405" i="1"/>
  <c r="G1405" i="1" s="1"/>
  <c r="D1404" i="1"/>
  <c r="C1404" i="1"/>
  <c r="H1404" i="1" s="1"/>
  <c r="H1403" i="1"/>
  <c r="D1403" i="1"/>
  <c r="C1403" i="1"/>
  <c r="G1403" i="1" s="1"/>
  <c r="D1402" i="1"/>
  <c r="H1402" i="1" s="1"/>
  <c r="C1402" i="1"/>
  <c r="D1401" i="1"/>
  <c r="C1401" i="1"/>
  <c r="G1401" i="1" s="1"/>
  <c r="D1400" i="1"/>
  <c r="C1400" i="1"/>
  <c r="H1400" i="1" s="1"/>
  <c r="H1399" i="1"/>
  <c r="D1399" i="1"/>
  <c r="C1399" i="1"/>
  <c r="G1399" i="1" s="1"/>
  <c r="D1398" i="1"/>
  <c r="H1398" i="1" s="1"/>
  <c r="C1398" i="1"/>
  <c r="D1397" i="1"/>
  <c r="C1397" i="1"/>
  <c r="G1397" i="1" s="1"/>
  <c r="D1396" i="1"/>
  <c r="C1396" i="1"/>
  <c r="H1396" i="1" s="1"/>
  <c r="H1395" i="1"/>
  <c r="D1395" i="1"/>
  <c r="C1395" i="1"/>
  <c r="G1395" i="1" s="1"/>
  <c r="H1394" i="1"/>
  <c r="D1394" i="1"/>
  <c r="C1394" i="1"/>
  <c r="G1394" i="1" s="1"/>
  <c r="H1393" i="1"/>
  <c r="D1393" i="1"/>
  <c r="C1393" i="1"/>
  <c r="G1393" i="1" s="1"/>
  <c r="H1392" i="1"/>
  <c r="D1392" i="1"/>
  <c r="C1392" i="1"/>
  <c r="G1392" i="1" s="1"/>
  <c r="H1391" i="1"/>
  <c r="D1391" i="1"/>
  <c r="C1391" i="1"/>
  <c r="G1391" i="1" s="1"/>
  <c r="H1390" i="1"/>
  <c r="D1390" i="1"/>
  <c r="C1390" i="1"/>
  <c r="G1390" i="1" s="1"/>
  <c r="H1389" i="1"/>
  <c r="D1389" i="1"/>
  <c r="C1389" i="1"/>
  <c r="G1389" i="1" s="1"/>
  <c r="H1388" i="1"/>
  <c r="D1388" i="1"/>
  <c r="C1388" i="1"/>
  <c r="G1388" i="1" s="1"/>
  <c r="H1387" i="1"/>
  <c r="D1387" i="1"/>
  <c r="C1387" i="1"/>
  <c r="G1387" i="1" s="1"/>
  <c r="H1386" i="1"/>
  <c r="D1386" i="1"/>
  <c r="C1386" i="1"/>
  <c r="G1386" i="1" s="1"/>
  <c r="H1385" i="1"/>
  <c r="D1385" i="1"/>
  <c r="C1385" i="1"/>
  <c r="G1385" i="1" s="1"/>
  <c r="H1384" i="1"/>
  <c r="D1384" i="1"/>
  <c r="C1384" i="1"/>
  <c r="G1384" i="1" s="1"/>
  <c r="H1383" i="1"/>
  <c r="D1383" i="1"/>
  <c r="C1383" i="1"/>
  <c r="G1383" i="1" s="1"/>
  <c r="H1382" i="1"/>
  <c r="D1382" i="1"/>
  <c r="C1382" i="1"/>
  <c r="G1382" i="1" s="1"/>
  <c r="H1381" i="1"/>
  <c r="D1381" i="1"/>
  <c r="C1381" i="1"/>
  <c r="G1381" i="1" s="1"/>
  <c r="H1380" i="1"/>
  <c r="D1380" i="1"/>
  <c r="C1380" i="1"/>
  <c r="G1380" i="1" s="1"/>
  <c r="H1379" i="1"/>
  <c r="D1379" i="1"/>
  <c r="C1379" i="1"/>
  <c r="G1379" i="1" s="1"/>
  <c r="H1378" i="1"/>
  <c r="D1378" i="1"/>
  <c r="C1378" i="1"/>
  <c r="G1378" i="1" s="1"/>
  <c r="H1377" i="1"/>
  <c r="D1377" i="1"/>
  <c r="C1377" i="1"/>
  <c r="G1377" i="1" s="1"/>
  <c r="H1376" i="1"/>
  <c r="D1376" i="1"/>
  <c r="C1376" i="1"/>
  <c r="G1376" i="1" s="1"/>
  <c r="H1375" i="1"/>
  <c r="D1375" i="1"/>
  <c r="C1375" i="1"/>
  <c r="G1375" i="1" s="1"/>
  <c r="H1374" i="1"/>
  <c r="D1374" i="1"/>
  <c r="C1374" i="1"/>
  <c r="G1374" i="1" s="1"/>
  <c r="H1373" i="1"/>
  <c r="D1373" i="1"/>
  <c r="C1373" i="1"/>
  <c r="G1373" i="1" s="1"/>
  <c r="H1372" i="1"/>
  <c r="D1372" i="1"/>
  <c r="C1372" i="1"/>
  <c r="G1372" i="1" s="1"/>
  <c r="H1371" i="1"/>
  <c r="D1371" i="1"/>
  <c r="C1371" i="1"/>
  <c r="G1371" i="1" s="1"/>
  <c r="H1370" i="1"/>
  <c r="D1370" i="1"/>
  <c r="C1370" i="1"/>
  <c r="G1370" i="1" s="1"/>
  <c r="H1369" i="1"/>
  <c r="D1369" i="1"/>
  <c r="C1369" i="1"/>
  <c r="G1369" i="1" s="1"/>
  <c r="H1368" i="1"/>
  <c r="D1368" i="1"/>
  <c r="C1368" i="1"/>
  <c r="G1368" i="1" s="1"/>
  <c r="H1367" i="1"/>
  <c r="D1367" i="1"/>
  <c r="C1367" i="1"/>
  <c r="G1367" i="1" s="1"/>
  <c r="H1366" i="1"/>
  <c r="D1366" i="1"/>
  <c r="C1366" i="1"/>
  <c r="G1366" i="1" s="1"/>
  <c r="H1365" i="1"/>
  <c r="D1365" i="1"/>
  <c r="C1365" i="1"/>
  <c r="G1365" i="1" s="1"/>
  <c r="H1364" i="1"/>
  <c r="D1364" i="1"/>
  <c r="C1364" i="1"/>
  <c r="G1364" i="1" s="1"/>
  <c r="H1363" i="1"/>
  <c r="D1363" i="1"/>
  <c r="C1363" i="1"/>
  <c r="G1363" i="1" s="1"/>
  <c r="H1362" i="1"/>
  <c r="D1362" i="1"/>
  <c r="C1362" i="1"/>
  <c r="G1362" i="1" s="1"/>
  <c r="H1361" i="1"/>
  <c r="D1361" i="1"/>
  <c r="C1361" i="1"/>
  <c r="G1361" i="1" s="1"/>
  <c r="H1360" i="1"/>
  <c r="D1360" i="1"/>
  <c r="C1360" i="1"/>
  <c r="G1360" i="1" s="1"/>
  <c r="H1359" i="1"/>
  <c r="D1359" i="1"/>
  <c r="C1359" i="1"/>
  <c r="G1359" i="1" s="1"/>
  <c r="H1358" i="1"/>
  <c r="D1358" i="1"/>
  <c r="C1358" i="1"/>
  <c r="G1358" i="1" s="1"/>
  <c r="H1357" i="1"/>
  <c r="D1357" i="1"/>
  <c r="C1357" i="1"/>
  <c r="G1357" i="1" s="1"/>
  <c r="H1356" i="1"/>
  <c r="D1356" i="1"/>
  <c r="C1356" i="1"/>
  <c r="G1356" i="1" s="1"/>
  <c r="H1355" i="1"/>
  <c r="D1355" i="1"/>
  <c r="C1355" i="1"/>
  <c r="G1355" i="1" s="1"/>
  <c r="H1354" i="1"/>
  <c r="D1354" i="1"/>
  <c r="C1354" i="1"/>
  <c r="G1354" i="1" s="1"/>
  <c r="H1353" i="1"/>
  <c r="D1353" i="1"/>
  <c r="C1353" i="1"/>
  <c r="G1353" i="1" s="1"/>
  <c r="H1352" i="1"/>
  <c r="D1352" i="1"/>
  <c r="C1352" i="1"/>
  <c r="G1352" i="1" s="1"/>
  <c r="H1351" i="1"/>
  <c r="D1351" i="1"/>
  <c r="C1351" i="1"/>
  <c r="G1351" i="1" s="1"/>
  <c r="H1350" i="1"/>
  <c r="D1350" i="1"/>
  <c r="C1350" i="1"/>
  <c r="G1350" i="1" s="1"/>
  <c r="H1349" i="1"/>
  <c r="D1349" i="1"/>
  <c r="C1349" i="1"/>
  <c r="G1349" i="1" s="1"/>
  <c r="H1348" i="1"/>
  <c r="D1348" i="1"/>
  <c r="C1348" i="1"/>
  <c r="G1348" i="1" s="1"/>
  <c r="H1347" i="1"/>
  <c r="D1347" i="1"/>
  <c r="C1347" i="1"/>
  <c r="G1347" i="1" s="1"/>
  <c r="H1346" i="1"/>
  <c r="D1346" i="1"/>
  <c r="C1346" i="1"/>
  <c r="G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H1329" i="1"/>
  <c r="D1329" i="1"/>
  <c r="C1329" i="1"/>
  <c r="G1329" i="1" s="1"/>
  <c r="H1328" i="1"/>
  <c r="D1328" i="1"/>
  <c r="C1328" i="1"/>
  <c r="G1328" i="1" s="1"/>
  <c r="H1327" i="1"/>
  <c r="D1327" i="1"/>
  <c r="C1327" i="1"/>
  <c r="G1327" i="1" s="1"/>
  <c r="H1326" i="1"/>
  <c r="D1326" i="1"/>
  <c r="C1326" i="1"/>
  <c r="G1326" i="1" s="1"/>
  <c r="H1325" i="1"/>
  <c r="D1325" i="1"/>
  <c r="C1325" i="1"/>
  <c r="G1325" i="1" s="1"/>
  <c r="H1324" i="1"/>
  <c r="D1324" i="1"/>
  <c r="C1324" i="1"/>
  <c r="G1324" i="1" s="1"/>
  <c r="H1323" i="1"/>
  <c r="D1323" i="1"/>
  <c r="C1323" i="1"/>
  <c r="G1323" i="1" s="1"/>
  <c r="H1322" i="1"/>
  <c r="D1322" i="1"/>
  <c r="C1322" i="1"/>
  <c r="G1322" i="1" s="1"/>
  <c r="H1321" i="1"/>
  <c r="D1321" i="1"/>
  <c r="C1321" i="1"/>
  <c r="G1321" i="1" s="1"/>
  <c r="H1320" i="1"/>
  <c r="D1320" i="1"/>
  <c r="C1320" i="1"/>
  <c r="G1320" i="1" s="1"/>
  <c r="H1319" i="1"/>
  <c r="D1319" i="1"/>
  <c r="C1319" i="1"/>
  <c r="G1319" i="1" s="1"/>
  <c r="H1318" i="1"/>
  <c r="D1318" i="1"/>
  <c r="C1318" i="1"/>
  <c r="G1318" i="1" s="1"/>
  <c r="H1317" i="1"/>
  <c r="D1317" i="1"/>
  <c r="C1317" i="1"/>
  <c r="G1317" i="1" s="1"/>
  <c r="H1316" i="1"/>
  <c r="D1316" i="1"/>
  <c r="C1316" i="1"/>
  <c r="G1316" i="1" s="1"/>
  <c r="H1315" i="1"/>
  <c r="D1315" i="1"/>
  <c r="C1315" i="1"/>
  <c r="G1315" i="1" s="1"/>
  <c r="H1314" i="1"/>
  <c r="D1314" i="1"/>
  <c r="C1314" i="1"/>
  <c r="G1314" i="1" s="1"/>
  <c r="H1313" i="1"/>
  <c r="D1313" i="1"/>
  <c r="C1313" i="1"/>
  <c r="G1313" i="1" s="1"/>
  <c r="H1312" i="1"/>
  <c r="D1312" i="1"/>
  <c r="C1312" i="1"/>
  <c r="G1312" i="1" s="1"/>
  <c r="H1311" i="1"/>
  <c r="D1311" i="1"/>
  <c r="C1311" i="1"/>
  <c r="G1311" i="1" s="1"/>
  <c r="H1310" i="1"/>
  <c r="D1310" i="1"/>
  <c r="C1310" i="1"/>
  <c r="G1310" i="1" s="1"/>
  <c r="H1309" i="1"/>
  <c r="D1309" i="1"/>
  <c r="C1309" i="1"/>
  <c r="G1309" i="1" s="1"/>
  <c r="H1308" i="1"/>
  <c r="D1308" i="1"/>
  <c r="C1308" i="1"/>
  <c r="G1308" i="1" s="1"/>
  <c r="H1307"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H1299" i="1"/>
  <c r="D1299" i="1"/>
  <c r="C1299" i="1"/>
  <c r="G1299" i="1" s="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H1235" i="1"/>
  <c r="D1235" i="1"/>
  <c r="C1235" i="1"/>
  <c r="G1235" i="1" s="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H1227" i="1"/>
  <c r="D1227" i="1"/>
  <c r="C1227" i="1"/>
  <c r="G1227" i="1" s="1"/>
  <c r="H1226" i="1"/>
  <c r="D1226" i="1"/>
  <c r="C1226" i="1"/>
  <c r="G1226" i="1" s="1"/>
  <c r="H1225" i="1"/>
  <c r="D1225" i="1"/>
  <c r="C1225" i="1"/>
  <c r="G1225" i="1" s="1"/>
  <c r="H1224" i="1"/>
  <c r="D1224" i="1"/>
  <c r="C1224" i="1"/>
  <c r="G1224" i="1" s="1"/>
  <c r="H1223" i="1"/>
  <c r="D1223" i="1"/>
  <c r="C1223" i="1"/>
  <c r="G1223" i="1" s="1"/>
  <c r="H1222" i="1"/>
  <c r="D1222" i="1"/>
  <c r="C1222" i="1"/>
  <c r="G1222" i="1" s="1"/>
  <c r="H1221" i="1"/>
  <c r="D1221" i="1"/>
  <c r="C1221" i="1"/>
  <c r="G1221" i="1" s="1"/>
  <c r="H1220" i="1"/>
  <c r="D1220" i="1"/>
  <c r="C1220" i="1"/>
  <c r="G1220" i="1" s="1"/>
  <c r="H1219" i="1"/>
  <c r="D1219" i="1"/>
  <c r="C1219" i="1"/>
  <c r="G1219" i="1" s="1"/>
  <c r="H1218" i="1"/>
  <c r="D1218" i="1"/>
  <c r="C1218" i="1"/>
  <c r="G1218" i="1" s="1"/>
  <c r="H1217" i="1"/>
  <c r="D1217" i="1"/>
  <c r="C1217" i="1"/>
  <c r="G1217" i="1" s="1"/>
  <c r="H1216" i="1"/>
  <c r="D1216" i="1"/>
  <c r="C1216" i="1"/>
  <c r="G1216" i="1" s="1"/>
  <c r="H1215" i="1"/>
  <c r="D1215" i="1"/>
  <c r="C1215" i="1"/>
  <c r="G1215" i="1" s="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D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D713" i="1"/>
  <c r="G713" i="1" s="1"/>
  <c r="C713" i="1"/>
  <c r="H712" i="1"/>
  <c r="G712" i="1"/>
  <c r="D712" i="1"/>
  <c r="C712" i="1"/>
  <c r="H711"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D669" i="1"/>
  <c r="G669" i="1" s="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C649" i="1"/>
  <c r="H649" i="1" s="1"/>
  <c r="H648" i="1"/>
  <c r="G648" i="1"/>
  <c r="D648" i="1"/>
  <c r="C648" i="1"/>
  <c r="D647" i="1"/>
  <c r="H647" i="1" s="1"/>
  <c r="C647" i="1"/>
  <c r="H646" i="1"/>
  <c r="G646" i="1"/>
  <c r="D646" i="1"/>
  <c r="C646" i="1"/>
  <c r="D645" i="1"/>
  <c r="C645" i="1"/>
  <c r="D644" i="1"/>
  <c r="C644" i="1"/>
  <c r="H644" i="1" s="1"/>
  <c r="D643" i="1"/>
  <c r="C643" i="1"/>
  <c r="D642" i="1"/>
  <c r="C642" i="1"/>
  <c r="H641" i="1"/>
  <c r="G641" i="1"/>
  <c r="D641" i="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3" i="1"/>
  <c r="C413" i="1"/>
  <c r="D412" i="1"/>
  <c r="C412"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G371" i="1"/>
  <c r="D371" i="1"/>
  <c r="C371" i="1"/>
  <c r="H371" i="1" s="1"/>
  <c r="H370" i="1"/>
  <c r="G370" i="1"/>
  <c r="D370" i="1"/>
  <c r="C370" i="1"/>
  <c r="H369" i="1"/>
  <c r="G369" i="1"/>
  <c r="D369" i="1"/>
  <c r="C369" i="1"/>
  <c r="H368" i="1"/>
  <c r="G368" i="1"/>
  <c r="D368" i="1"/>
  <c r="C368" i="1"/>
  <c r="H367" i="1"/>
  <c r="G367" i="1"/>
  <c r="D367" i="1"/>
  <c r="C367" i="1"/>
  <c r="H366" i="1"/>
  <c r="G366" i="1"/>
  <c r="D366" i="1"/>
  <c r="C366" i="1"/>
  <c r="H365" i="1"/>
  <c r="G365" i="1"/>
  <c r="D365" i="1"/>
  <c r="C365" i="1"/>
  <c r="G364" i="1"/>
  <c r="D364" i="1"/>
  <c r="C364" i="1"/>
  <c r="H364" i="1" s="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D290" i="1"/>
  <c r="C290" i="1"/>
  <c r="H289" i="1"/>
  <c r="G289" i="1"/>
  <c r="D289" i="1"/>
  <c r="C289"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G191" i="1" s="1"/>
  <c r="C191" i="1"/>
  <c r="H190" i="1"/>
  <c r="G190" i="1"/>
  <c r="D190" i="1"/>
  <c r="C190" i="1"/>
  <c r="D189" i="1"/>
  <c r="C189" i="1"/>
  <c r="H188" i="1"/>
  <c r="G188" i="1"/>
  <c r="D188" i="1"/>
  <c r="C188" i="1"/>
  <c r="H187" i="1"/>
  <c r="G187" i="1"/>
  <c r="D187" i="1"/>
  <c r="C187" i="1"/>
  <c r="D186" i="1"/>
  <c r="C186" i="1"/>
  <c r="H185" i="1"/>
  <c r="G185" i="1"/>
  <c r="D185" i="1"/>
  <c r="C185" i="1"/>
  <c r="D184" i="1"/>
  <c r="C184" i="1"/>
  <c r="H183" i="1"/>
  <c r="G183" i="1"/>
  <c r="D183" i="1"/>
  <c r="C183" i="1"/>
  <c r="D182" i="1"/>
  <c r="C182" i="1"/>
  <c r="H182" i="1" s="1"/>
  <c r="D181" i="1"/>
  <c r="C181" i="1"/>
  <c r="D180" i="1"/>
  <c r="C180" i="1"/>
  <c r="H180" i="1" s="1"/>
  <c r="H179" i="1"/>
  <c r="D179" i="1"/>
  <c r="C179" i="1"/>
  <c r="G179" i="1" s="1"/>
  <c r="D178" i="1"/>
  <c r="C178" i="1"/>
  <c r="D177" i="1"/>
  <c r="G177" i="1" s="1"/>
  <c r="C177" i="1"/>
  <c r="H177" i="1" s="1"/>
  <c r="D176" i="1"/>
  <c r="C176" i="1"/>
  <c r="G176" i="1" s="1"/>
  <c r="D175" i="1"/>
  <c r="C175" i="1"/>
  <c r="D174" i="1"/>
  <c r="G174" i="1" s="1"/>
  <c r="C174" i="1"/>
  <c r="C173" i="1"/>
  <c r="D172" i="1"/>
  <c r="H172" i="1" s="1"/>
  <c r="C172" i="1"/>
  <c r="H171" i="1"/>
  <c r="D171" i="1"/>
  <c r="G171" i="1" s="1"/>
  <c r="C171" i="1"/>
  <c r="D170" i="1"/>
  <c r="G170" i="1" s="1"/>
  <c r="C170" i="1"/>
  <c r="H169" i="1"/>
  <c r="D169" i="1"/>
  <c r="G169" i="1" s="1"/>
  <c r="C169" i="1"/>
  <c r="D168" i="1"/>
  <c r="G168" i="1" s="1"/>
  <c r="C168" i="1"/>
  <c r="D167" i="1"/>
  <c r="H167" i="1" s="1"/>
  <c r="C167" i="1"/>
  <c r="D166" i="1"/>
  <c r="G166" i="1" s="1"/>
  <c r="C166" i="1"/>
  <c r="C165" i="1"/>
  <c r="H164" i="1"/>
  <c r="D164" i="1"/>
  <c r="C164" i="1"/>
  <c r="G164" i="1" s="1"/>
  <c r="H163" i="1"/>
  <c r="D163" i="1"/>
  <c r="G163" i="1" s="1"/>
  <c r="C163" i="1"/>
  <c r="D162" i="1"/>
  <c r="H162" i="1" s="1"/>
  <c r="C162" i="1"/>
  <c r="H161" i="1"/>
  <c r="G161" i="1"/>
  <c r="D161" i="1"/>
  <c r="C161" i="1"/>
  <c r="D160" i="1"/>
  <c r="C160" i="1"/>
  <c r="H158" i="1"/>
  <c r="G158" i="1"/>
  <c r="D158" i="1"/>
  <c r="C158" i="1"/>
  <c r="D157" i="1"/>
  <c r="G157" i="1" s="1"/>
  <c r="C157" i="1"/>
  <c r="H156" i="1"/>
  <c r="G156" i="1"/>
  <c r="D156" i="1"/>
  <c r="C156" i="1"/>
  <c r="H155" i="1"/>
  <c r="D155" i="1"/>
  <c r="G155" i="1" s="1"/>
  <c r="C155" i="1"/>
  <c r="D154" i="1"/>
  <c r="H154" i="1" s="1"/>
  <c r="C154" i="1"/>
  <c r="H153" i="1"/>
  <c r="G153" i="1"/>
  <c r="D153" i="1"/>
  <c r="C153" i="1"/>
  <c r="H152" i="1"/>
  <c r="G152" i="1"/>
  <c r="D152" i="1"/>
  <c r="C152" i="1"/>
  <c r="H151" i="1"/>
  <c r="G151" i="1"/>
  <c r="D151" i="1"/>
  <c r="C151" i="1"/>
  <c r="D150" i="1"/>
  <c r="C150" i="1"/>
  <c r="H150" i="1" s="1"/>
  <c r="D149" i="1"/>
  <c r="C149"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D131" i="1"/>
  <c r="C131" i="1"/>
  <c r="H131" i="1" s="1"/>
  <c r="D130" i="1"/>
  <c r="G130" i="1" s="1"/>
  <c r="C130" i="1"/>
  <c r="H129" i="1"/>
  <c r="D129" i="1"/>
  <c r="G129" i="1" s="1"/>
  <c r="C129" i="1"/>
  <c r="H128" i="1"/>
  <c r="G128" i="1"/>
  <c r="D128" i="1"/>
  <c r="C128" i="1"/>
  <c r="H127" i="1"/>
  <c r="G127" i="1"/>
  <c r="D127" i="1"/>
  <c r="C127" i="1"/>
  <c r="H126" i="1"/>
  <c r="G126" i="1"/>
  <c r="D126" i="1"/>
  <c r="C126" i="1"/>
  <c r="D125" i="1"/>
  <c r="C125" i="1"/>
  <c r="H125" i="1" s="1"/>
  <c r="D124" i="1"/>
  <c r="C124" i="1"/>
  <c r="H124" i="1" s="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G81" i="1" s="1"/>
  <c r="C81" i="1"/>
  <c r="H80" i="1"/>
  <c r="G80" i="1"/>
  <c r="D80" i="1"/>
  <c r="C80" i="1"/>
  <c r="D79" i="1"/>
  <c r="H79" i="1" s="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D7" i="1"/>
  <c r="C7" i="1"/>
  <c r="H7" i="1" s="1"/>
  <c r="H6" i="1"/>
  <c r="G6" i="1"/>
  <c r="D6" i="1"/>
  <c r="C6" i="1"/>
  <c r="H5" i="1"/>
  <c r="G5" i="1"/>
  <c r="D5" i="1"/>
  <c r="C5" i="1"/>
  <c r="D4" i="1"/>
  <c r="C4" i="1"/>
  <c r="H4" i="1" s="1"/>
  <c r="D3" i="1"/>
  <c r="G4" i="1" l="1"/>
  <c r="G7" i="1"/>
  <c r="F214" i="9"/>
  <c r="B214" i="9" s="1"/>
  <c r="H643" i="1"/>
  <c r="F652" i="4"/>
  <c r="H645" i="1"/>
  <c r="H290" i="1"/>
  <c r="H413" i="1"/>
  <c r="E644" i="4"/>
  <c r="D638" i="1" s="1"/>
  <c r="F416" i="4"/>
  <c r="G206" i="1"/>
  <c r="H191" i="1"/>
  <c r="G189" i="1"/>
  <c r="H186" i="1"/>
  <c r="E41" i="9"/>
  <c r="B41" i="9" s="1"/>
  <c r="H174" i="1"/>
  <c r="H170" i="1"/>
  <c r="H168" i="1"/>
  <c r="H166" i="1"/>
  <c r="H157" i="1"/>
  <c r="H149" i="1"/>
  <c r="H130" i="1"/>
  <c r="F134" i="4"/>
  <c r="G79" i="1"/>
  <c r="H81" i="1"/>
  <c r="B284" i="9"/>
  <c r="E26" i="9"/>
  <c r="B26" i="9" s="1"/>
  <c r="G1503" i="1"/>
  <c r="H1502" i="1"/>
  <c r="G1499" i="1"/>
  <c r="G1501" i="1"/>
  <c r="H1486" i="1"/>
  <c r="G1485" i="1"/>
  <c r="G1481" i="1"/>
  <c r="G1483" i="1"/>
  <c r="E42" i="9"/>
  <c r="B42" i="9" s="1"/>
  <c r="E40" i="9"/>
  <c r="B40" i="9" s="1"/>
  <c r="F216" i="9"/>
  <c r="B216" i="9" s="1"/>
  <c r="G703" i="1"/>
  <c r="E37" i="9"/>
  <c r="B37" i="9" s="1"/>
  <c r="G647" i="1"/>
  <c r="E274" i="9"/>
  <c r="B274" i="9" s="1"/>
  <c r="G649" i="1"/>
  <c r="E22" i="9"/>
  <c r="B22" i="9" s="1"/>
  <c r="H642" i="1"/>
  <c r="G644" i="1"/>
  <c r="G643" i="1"/>
  <c r="G642" i="1"/>
  <c r="G645" i="1"/>
  <c r="F418" i="4"/>
  <c r="G290" i="1"/>
  <c r="G413" i="1"/>
  <c r="G288" i="1"/>
  <c r="G412" i="1"/>
  <c r="G411" i="1"/>
  <c r="H288" i="1"/>
  <c r="H411" i="1"/>
  <c r="H412" i="1"/>
  <c r="E273" i="9"/>
  <c r="B273" i="9" s="1"/>
  <c r="G207" i="1"/>
  <c r="D196" i="4"/>
  <c r="H189" i="1"/>
  <c r="F188" i="4"/>
  <c r="H184" i="1"/>
  <c r="G184" i="1"/>
  <c r="G186" i="1"/>
  <c r="E44" i="9"/>
  <c r="B44" i="9" s="1"/>
  <c r="G182" i="1"/>
  <c r="H181" i="1"/>
  <c r="G181" i="1"/>
  <c r="G180" i="1"/>
  <c r="G178" i="1"/>
  <c r="F177" i="4"/>
  <c r="H178" i="1"/>
  <c r="H173" i="1"/>
  <c r="H176" i="1"/>
  <c r="G175" i="1"/>
  <c r="G173" i="1"/>
  <c r="H175" i="1"/>
  <c r="G172" i="1"/>
  <c r="G165" i="1"/>
  <c r="H165" i="1"/>
  <c r="G167" i="1"/>
  <c r="F169" i="4"/>
  <c r="H160" i="1"/>
  <c r="G160" i="1"/>
  <c r="G162" i="1"/>
  <c r="F159" i="4"/>
  <c r="G154" i="1"/>
  <c r="E39" i="9"/>
  <c r="B39" i="9" s="1"/>
  <c r="G149" i="1"/>
  <c r="G150" i="1"/>
  <c r="D152" i="4"/>
  <c r="C148" i="1" s="1"/>
  <c r="G131" i="1"/>
  <c r="G124" i="1"/>
  <c r="G125" i="1"/>
  <c r="D124" i="4"/>
  <c r="G113" i="1"/>
  <c r="E106" i="4"/>
  <c r="D102" i="1" s="1"/>
  <c r="G108" i="1"/>
  <c r="H113" i="1"/>
  <c r="F83" i="4"/>
  <c r="G65" i="1"/>
  <c r="G64" i="1"/>
  <c r="F68" i="4"/>
  <c r="J1441" i="1"/>
  <c r="J1447" i="1"/>
  <c r="H1447" i="1"/>
  <c r="H1469" i="1"/>
  <c r="G1469" i="1"/>
  <c r="H1520" i="1"/>
  <c r="G1520" i="1"/>
  <c r="H1528" i="1"/>
  <c r="G1528" i="1"/>
  <c r="H1532" i="1"/>
  <c r="G1532" i="1"/>
  <c r="H1544" i="1"/>
  <c r="G1544" i="1"/>
  <c r="H1548" i="1"/>
  <c r="G1548" i="1"/>
  <c r="H1552" i="1"/>
  <c r="G1552" i="1"/>
  <c r="H1556" i="1"/>
  <c r="G1556" i="1"/>
  <c r="H1564" i="1"/>
  <c r="G1564" i="1"/>
  <c r="H1568" i="1"/>
  <c r="G1568" i="1"/>
  <c r="H1576" i="1"/>
  <c r="G1576" i="1"/>
  <c r="H1580" i="1"/>
  <c r="G1580" i="1"/>
  <c r="H1397" i="1"/>
  <c r="H1401" i="1"/>
  <c r="H1405" i="1"/>
  <c r="H1409" i="1"/>
  <c r="H1413" i="1"/>
  <c r="H1417" i="1"/>
  <c r="H1421" i="1"/>
  <c r="H1425" i="1"/>
  <c r="H1429" i="1"/>
  <c r="H1433" i="1"/>
  <c r="H1437" i="1"/>
  <c r="J1439" i="1"/>
  <c r="H1440" i="1"/>
  <c r="I1440" i="1" s="1"/>
  <c r="H1441" i="1"/>
  <c r="I1441" i="1" s="1"/>
  <c r="G1447" i="1"/>
  <c r="I1447" i="1" s="1"/>
  <c r="G1453" i="1"/>
  <c r="J1455" i="1"/>
  <c r="H1455" i="1"/>
  <c r="I1455" i="1" s="1"/>
  <c r="H1456" i="1"/>
  <c r="I1456" i="1" s="1"/>
  <c r="J1456" i="1"/>
  <c r="J1457" i="1"/>
  <c r="H1457" i="1"/>
  <c r="I1457" i="1" s="1"/>
  <c r="H1458" i="1"/>
  <c r="I1458" i="1" s="1"/>
  <c r="J1458" i="1"/>
  <c r="J1459" i="1"/>
  <c r="H1459" i="1"/>
  <c r="I1459" i="1" s="1"/>
  <c r="H1460" i="1"/>
  <c r="I1460" i="1" s="1"/>
  <c r="J1460" i="1"/>
  <c r="H1467" i="1"/>
  <c r="G1467" i="1"/>
  <c r="J1467" i="1"/>
  <c r="H1470" i="1"/>
  <c r="G1470" i="1"/>
  <c r="H1473" i="1"/>
  <c r="G1473" i="1"/>
  <c r="I1473" i="1" s="1"/>
  <c r="J1473" i="1"/>
  <c r="H1476" i="1"/>
  <c r="G1476" i="1"/>
  <c r="J1476" i="1"/>
  <c r="H1480" i="1"/>
  <c r="G1480" i="1"/>
  <c r="H1484" i="1"/>
  <c r="G1484" i="1"/>
  <c r="H1488" i="1"/>
  <c r="G1488" i="1"/>
  <c r="H1492" i="1"/>
  <c r="G1492" i="1"/>
  <c r="H1496" i="1"/>
  <c r="G1496" i="1"/>
  <c r="H1500" i="1"/>
  <c r="G1500" i="1"/>
  <c r="H1504" i="1"/>
  <c r="G1504" i="1"/>
  <c r="H1508" i="1"/>
  <c r="G1508" i="1"/>
  <c r="H1512" i="1"/>
  <c r="G1512" i="1"/>
  <c r="H1516" i="1"/>
  <c r="G1516" i="1"/>
  <c r="G1398" i="1"/>
  <c r="G1402" i="1"/>
  <c r="G1406" i="1"/>
  <c r="G1410" i="1"/>
  <c r="G1414" i="1"/>
  <c r="G1418" i="1"/>
  <c r="G1422" i="1"/>
  <c r="G1426" i="1"/>
  <c r="G1430" i="1"/>
  <c r="G1434" i="1"/>
  <c r="G1438" i="1"/>
  <c r="J1440" i="1"/>
  <c r="H1442" i="1"/>
  <c r="I1442" i="1" s="1"/>
  <c r="H1444" i="1"/>
  <c r="I1444" i="1" s="1"/>
  <c r="H1446" i="1"/>
  <c r="I1446" i="1" s="1"/>
  <c r="J1446" i="1"/>
  <c r="H1448" i="1"/>
  <c r="I1448" i="1" s="1"/>
  <c r="J1448" i="1"/>
  <c r="J1449" i="1"/>
  <c r="H1449" i="1"/>
  <c r="I1449" i="1" s="1"/>
  <c r="H1450" i="1"/>
  <c r="I1450" i="1" s="1"/>
  <c r="J1450" i="1"/>
  <c r="J1451" i="1"/>
  <c r="H1451" i="1"/>
  <c r="I1451" i="1" s="1"/>
  <c r="H1452" i="1"/>
  <c r="I1452" i="1" s="1"/>
  <c r="J1452" i="1"/>
  <c r="H1465" i="1"/>
  <c r="G1465" i="1"/>
  <c r="J1465" i="1"/>
  <c r="H1471" i="1"/>
  <c r="G1471" i="1"/>
  <c r="I1471" i="1" s="1"/>
  <c r="J1471" i="1"/>
  <c r="H1475" i="1"/>
  <c r="G1475" i="1"/>
  <c r="H1478" i="1"/>
  <c r="G1478" i="1"/>
  <c r="J1478" i="1"/>
  <c r="H1536" i="1"/>
  <c r="G1536" i="1"/>
  <c r="H1540" i="1"/>
  <c r="G1540" i="1"/>
  <c r="H1560" i="1"/>
  <c r="G1560" i="1"/>
  <c r="H1572" i="1"/>
  <c r="G1572" i="1"/>
  <c r="G1396" i="1"/>
  <c r="G1400" i="1"/>
  <c r="G1404" i="1"/>
  <c r="G1408" i="1"/>
  <c r="G1412" i="1"/>
  <c r="G1416" i="1"/>
  <c r="G1420" i="1"/>
  <c r="G1424" i="1"/>
  <c r="G1428" i="1"/>
  <c r="G1432" i="1"/>
  <c r="G1443" i="1"/>
  <c r="I1443" i="1" s="1"/>
  <c r="J1445" i="1"/>
  <c r="J1462" i="1"/>
  <c r="H1462" i="1"/>
  <c r="I1462" i="1" s="1"/>
  <c r="H1463" i="1"/>
  <c r="I1463" i="1" s="1"/>
  <c r="J1463" i="1"/>
  <c r="J1464" i="1"/>
  <c r="H1464" i="1"/>
  <c r="I1464" i="1" s="1"/>
  <c r="I1466" i="1"/>
  <c r="D50" i="4"/>
  <c r="F65" i="4"/>
  <c r="D82" i="4"/>
  <c r="F91" i="4"/>
  <c r="D224" i="4"/>
  <c r="F231" i="4"/>
  <c r="F345" i="4"/>
  <c r="D344" i="4"/>
  <c r="D644" i="4"/>
  <c r="F417" i="4"/>
  <c r="D643" i="4"/>
  <c r="F568" i="4"/>
  <c r="D567" i="4"/>
  <c r="H289" i="9"/>
  <c r="E176" i="5"/>
  <c r="D237" i="5"/>
  <c r="F245" i="5"/>
  <c r="G1445" i="1"/>
  <c r="H1466" i="1"/>
  <c r="H1468" i="1"/>
  <c r="I1468" i="1" s="1"/>
  <c r="H1472" i="1"/>
  <c r="I1472" i="1" s="1"/>
  <c r="H1474" i="1"/>
  <c r="I1474" i="1" s="1"/>
  <c r="H1477" i="1"/>
  <c r="I1477" i="1" s="1"/>
  <c r="H1479" i="1"/>
  <c r="I1479" i="1" s="1"/>
  <c r="D7" i="4"/>
  <c r="E163" i="4"/>
  <c r="D159" i="1" s="1"/>
  <c r="D263" i="4"/>
  <c r="E298" i="4"/>
  <c r="F351" i="4"/>
  <c r="F369" i="4"/>
  <c r="D363" i="4"/>
  <c r="F478" i="4"/>
  <c r="D472" i="4"/>
  <c r="F516" i="4"/>
  <c r="D515" i="4"/>
  <c r="E12" i="5"/>
  <c r="F112" i="4"/>
  <c r="D106" i="4"/>
  <c r="E152" i="4"/>
  <c r="F164" i="4"/>
  <c r="D163" i="4"/>
  <c r="E196" i="4"/>
  <c r="D192" i="1" s="1"/>
  <c r="F397" i="4"/>
  <c r="D396" i="4"/>
  <c r="D350" i="4" s="1"/>
  <c r="E421" i="4"/>
  <c r="E567" i="4"/>
  <c r="D561" i="1" s="1"/>
  <c r="E593" i="4"/>
  <c r="D587" i="1" s="1"/>
  <c r="F626" i="4"/>
  <c r="D625" i="4"/>
  <c r="F140" i="4"/>
  <c r="D139" i="4"/>
  <c r="D299" i="4"/>
  <c r="F317" i="4"/>
  <c r="D311" i="4"/>
  <c r="E350" i="4"/>
  <c r="F422" i="4"/>
  <c r="D421" i="4"/>
  <c r="F490" i="4"/>
  <c r="D484" i="4"/>
  <c r="E515" i="4"/>
  <c r="D509" i="1" s="1"/>
  <c r="F612" i="4"/>
  <c r="D593" i="4"/>
  <c r="F12" i="5"/>
  <c r="D7" i="5"/>
  <c r="G299" i="9"/>
  <c r="E299" i="9" s="1"/>
  <c r="D141" i="6"/>
  <c r="F5" i="6"/>
  <c r="E5" i="7"/>
  <c r="E142" i="9"/>
  <c r="B142" i="9" s="1"/>
  <c r="E292" i="9"/>
  <c r="B292" i="9" s="1"/>
  <c r="D42" i="8"/>
  <c r="D78" i="5"/>
  <c r="D134" i="5"/>
  <c r="E289" i="9"/>
  <c r="B289" i="9" s="1"/>
  <c r="F10" i="6"/>
  <c r="G297" i="9"/>
  <c r="E297" i="9" s="1"/>
  <c r="D49" i="8"/>
  <c r="F603" i="4"/>
  <c r="D87" i="5"/>
  <c r="F149" i="5"/>
  <c r="D190" i="5"/>
  <c r="F206" i="5"/>
  <c r="F250" i="5"/>
  <c r="F88" i="5"/>
  <c r="D146" i="5"/>
  <c r="F177" i="5"/>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M212" i="9"/>
  <c r="G191" i="9"/>
  <c r="E191" i="9" s="1"/>
  <c r="G187" i="9"/>
  <c r="E187" i="9" s="1"/>
  <c r="B187" i="9" s="1"/>
  <c r="G183" i="9"/>
  <c r="E183" i="9" s="1"/>
  <c r="B183" i="9" s="1"/>
  <c r="G179" i="9"/>
  <c r="E179" i="9" s="1"/>
  <c r="B179" i="9" s="1"/>
  <c r="G189" i="9"/>
  <c r="E189" i="9" s="1"/>
  <c r="B189" i="9" s="1"/>
  <c r="G185" i="9"/>
  <c r="E185" i="9" s="1"/>
  <c r="B185" i="9" s="1"/>
  <c r="G181" i="9"/>
  <c r="E181" i="9" s="1"/>
  <c r="B181" i="9" s="1"/>
  <c r="G177" i="9"/>
  <c r="E177" i="9" s="1"/>
  <c r="B177" i="9" s="1"/>
  <c r="G165" i="9"/>
  <c r="H164" i="9"/>
  <c r="G190" i="9"/>
  <c r="E190" i="9" s="1"/>
  <c r="B190" i="9" s="1"/>
  <c r="G186" i="9"/>
  <c r="E186" i="9" s="1"/>
  <c r="B186" i="9" s="1"/>
  <c r="G182" i="9"/>
  <c r="E182" i="9" s="1"/>
  <c r="B182" i="9" s="1"/>
  <c r="G178" i="9"/>
  <c r="E178" i="9" s="1"/>
  <c r="B178" i="9" s="1"/>
  <c r="G164" i="9"/>
  <c r="E164" i="9" s="1"/>
  <c r="B164" i="9" s="1"/>
  <c r="G163" i="9"/>
  <c r="E163" i="9" s="1"/>
  <c r="B163" i="9" s="1"/>
  <c r="G162" i="9"/>
  <c r="E162" i="9" s="1"/>
  <c r="B162" i="9" s="1"/>
  <c r="G161" i="9"/>
  <c r="E161" i="9" s="1"/>
  <c r="B161" i="9" s="1"/>
  <c r="G160" i="9"/>
  <c r="E160" i="9" s="1"/>
  <c r="B160" i="9" s="1"/>
  <c r="I10" i="9"/>
  <c r="G166" i="9"/>
  <c r="E166" i="9" s="1"/>
  <c r="B166" i="9" s="1"/>
  <c r="G168" i="9"/>
  <c r="E168" i="9" s="1"/>
  <c r="B168" i="9" s="1"/>
  <c r="G170" i="9"/>
  <c r="E170" i="9" s="1"/>
  <c r="B170" i="9" s="1"/>
  <c r="G172" i="9"/>
  <c r="E172" i="9" s="1"/>
  <c r="B172" i="9" s="1"/>
  <c r="G174" i="9"/>
  <c r="E174" i="9" s="1"/>
  <c r="B174" i="9" s="1"/>
  <c r="G176" i="9"/>
  <c r="E176" i="9" s="1"/>
  <c r="B176" i="9" s="1"/>
  <c r="G184" i="9"/>
  <c r="E184" i="9" s="1"/>
  <c r="B184" i="9" s="1"/>
  <c r="B111" i="9"/>
  <c r="B119" i="9"/>
  <c r="B127" i="9"/>
  <c r="B135" i="9"/>
  <c r="B147" i="9"/>
  <c r="B155" i="9"/>
  <c r="H165" i="9"/>
  <c r="G167" i="9"/>
  <c r="E167" i="9" s="1"/>
  <c r="B167" i="9" s="1"/>
  <c r="G169" i="9"/>
  <c r="E169" i="9" s="1"/>
  <c r="B169" i="9" s="1"/>
  <c r="G171" i="9"/>
  <c r="E171" i="9" s="1"/>
  <c r="B171" i="9" s="1"/>
  <c r="G173" i="9"/>
  <c r="E173" i="9" s="1"/>
  <c r="B173" i="9" s="1"/>
  <c r="G175" i="9"/>
  <c r="E175" i="9" s="1"/>
  <c r="B175" i="9" s="1"/>
  <c r="G180" i="9"/>
  <c r="E180" i="9" s="1"/>
  <c r="B180" i="9" s="1"/>
  <c r="G188" i="9"/>
  <c r="E188" i="9" s="1"/>
  <c r="B188" i="9" s="1"/>
  <c r="F217" i="9"/>
  <c r="B217" i="9" s="1"/>
  <c r="F218" i="9"/>
  <c r="B218" i="9" s="1"/>
  <c r="F221" i="9"/>
  <c r="B221" i="9" s="1"/>
  <c r="F222" i="9"/>
  <c r="B222" i="9" s="1"/>
  <c r="F233" i="9"/>
  <c r="B233" i="9" s="1"/>
  <c r="B239" i="9"/>
  <c r="F249" i="9"/>
  <c r="B249" i="9" s="1"/>
  <c r="B255" i="9"/>
  <c r="F265" i="9"/>
  <c r="B265" i="9" s="1"/>
  <c r="B271" i="9"/>
  <c r="B215" i="9"/>
  <c r="F213" i="9"/>
  <c r="B213" i="9" s="1"/>
  <c r="B219" i="9"/>
  <c r="B220" i="9"/>
  <c r="B223" i="9"/>
  <c r="B224" i="9"/>
  <c r="B231" i="9"/>
  <c r="F241" i="9"/>
  <c r="B241" i="9" s="1"/>
  <c r="B247" i="9"/>
  <c r="F257" i="9"/>
  <c r="B257" i="9" s="1"/>
  <c r="B263" i="9"/>
  <c r="B279" i="9"/>
  <c r="B227" i="9"/>
  <c r="B191" i="9" l="1"/>
  <c r="D151" i="4"/>
  <c r="F196" i="4"/>
  <c r="C192" i="1"/>
  <c r="F152" i="4"/>
  <c r="F124" i="4"/>
  <c r="C120" i="1"/>
  <c r="E6" i="4"/>
  <c r="E412" i="4" s="1"/>
  <c r="F350" i="4"/>
  <c r="C345" i="1"/>
  <c r="D289" i="4"/>
  <c r="H17" i="3"/>
  <c r="C147" i="1"/>
  <c r="B297" i="9"/>
  <c r="E296" i="9"/>
  <c r="I10" i="3" s="1"/>
  <c r="F78" i="5"/>
  <c r="D68" i="5"/>
  <c r="C1056" i="1"/>
  <c r="F484" i="4"/>
  <c r="C478" i="1"/>
  <c r="E408" i="4"/>
  <c r="D403" i="1" s="1"/>
  <c r="D345" i="1"/>
  <c r="F139" i="4"/>
  <c r="C135" i="1"/>
  <c r="E151" i="4"/>
  <c r="F151" i="4" s="1"/>
  <c r="D148" i="1"/>
  <c r="F515" i="4"/>
  <c r="C509" i="1"/>
  <c r="F363" i="4"/>
  <c r="C358" i="1"/>
  <c r="E407" i="4"/>
  <c r="D402" i="1" s="1"/>
  <c r="D293" i="1"/>
  <c r="F237" i="5"/>
  <c r="H23" i="3"/>
  <c r="C1214" i="1"/>
  <c r="F344" i="4"/>
  <c r="C339" i="1"/>
  <c r="E528" i="4"/>
  <c r="F87" i="5"/>
  <c r="C1065" i="1"/>
  <c r="F141" i="6"/>
  <c r="H28" i="3"/>
  <c r="C1435" i="1"/>
  <c r="F593" i="4"/>
  <c r="C587" i="1"/>
  <c r="F311" i="4"/>
  <c r="C306" i="1"/>
  <c r="H192" i="1"/>
  <c r="G192" i="1"/>
  <c r="F106" i="4"/>
  <c r="C102" i="1"/>
  <c r="F263" i="4"/>
  <c r="C259" i="1"/>
  <c r="E175" i="5"/>
  <c r="D1152" i="1" s="1"/>
  <c r="I22" i="3"/>
  <c r="D1153" i="1"/>
  <c r="F643" i="4"/>
  <c r="C637" i="1"/>
  <c r="F82" i="4"/>
  <c r="C78" i="1"/>
  <c r="I1478" i="1"/>
  <c r="I1465" i="1"/>
  <c r="E165" i="9"/>
  <c r="B165" i="9" s="1"/>
  <c r="F146" i="5"/>
  <c r="C1124" i="1"/>
  <c r="G291" i="9"/>
  <c r="E291" i="9" s="1"/>
  <c r="B291" i="9" s="1"/>
  <c r="F190" i="5"/>
  <c r="C1167" i="1"/>
  <c r="E298" i="9"/>
  <c r="B299" i="9"/>
  <c r="D420" i="4"/>
  <c r="F421" i="4"/>
  <c r="C415" i="1"/>
  <c r="F625" i="4"/>
  <c r="C619" i="1"/>
  <c r="E420" i="4"/>
  <c r="D415" i="1"/>
  <c r="F163" i="4"/>
  <c r="C159" i="1"/>
  <c r="F472" i="4"/>
  <c r="C466" i="1"/>
  <c r="G20" i="9"/>
  <c r="F212" i="9"/>
  <c r="B212" i="9" s="1"/>
  <c r="D176" i="5"/>
  <c r="D43" i="8"/>
  <c r="G295" i="9" s="1"/>
  <c r="E295" i="9" s="1"/>
  <c r="B295" i="9" s="1"/>
  <c r="C1524" i="1"/>
  <c r="F134" i="5"/>
  <c r="C1112" i="1"/>
  <c r="K1432" i="9"/>
  <c r="I34" i="3"/>
  <c r="C1517" i="1"/>
  <c r="I29" i="3"/>
  <c r="D1436" i="1"/>
  <c r="F7" i="5"/>
  <c r="D6" i="5"/>
  <c r="H20" i="3"/>
  <c r="C985" i="1"/>
  <c r="F299" i="4"/>
  <c r="D298" i="4"/>
  <c r="D408" i="4" s="1"/>
  <c r="C294" i="1"/>
  <c r="F396" i="4"/>
  <c r="C391" i="1"/>
  <c r="E7" i="5"/>
  <c r="D990" i="1"/>
  <c r="F7" i="4"/>
  <c r="D6" i="4"/>
  <c r="C3" i="1"/>
  <c r="F567" i="4"/>
  <c r="D528" i="4"/>
  <c r="C561" i="1"/>
  <c r="F644" i="4"/>
  <c r="C638" i="1"/>
  <c r="F224" i="4"/>
  <c r="C220" i="1"/>
  <c r="H20" i="9"/>
  <c r="F50" i="4"/>
  <c r="C46" i="1"/>
  <c r="I1476" i="1"/>
  <c r="I1467" i="1"/>
  <c r="D2" i="1" l="1"/>
  <c r="I16" i="3"/>
  <c r="H120" i="1"/>
  <c r="G120" i="1"/>
  <c r="F408" i="4"/>
  <c r="C403" i="1"/>
  <c r="E6" i="5"/>
  <c r="I20" i="3"/>
  <c r="D985" i="1"/>
  <c r="F6" i="5"/>
  <c r="C984" i="1"/>
  <c r="H1517" i="1"/>
  <c r="G1517" i="1"/>
  <c r="G466" i="1"/>
  <c r="H466" i="1"/>
  <c r="G415" i="1"/>
  <c r="H415" i="1"/>
  <c r="G220" i="1"/>
  <c r="H220" i="1"/>
  <c r="G561" i="1"/>
  <c r="H561" i="1"/>
  <c r="D290" i="4"/>
  <c r="D412" i="4"/>
  <c r="F6" i="4"/>
  <c r="H16" i="3"/>
  <c r="C2" i="1"/>
  <c r="H391" i="1"/>
  <c r="G391" i="1"/>
  <c r="E635" i="4"/>
  <c r="D629" i="1" s="1"/>
  <c r="D414" i="1"/>
  <c r="G1167" i="1"/>
  <c r="H1167" i="1"/>
  <c r="H78" i="1"/>
  <c r="G78" i="1"/>
  <c r="H1065" i="1"/>
  <c r="G1065" i="1"/>
  <c r="H509" i="1"/>
  <c r="G509" i="1"/>
  <c r="H135" i="1"/>
  <c r="G135" i="1"/>
  <c r="H478" i="1"/>
  <c r="G478" i="1"/>
  <c r="H345" i="1"/>
  <c r="G345" i="1"/>
  <c r="H3" i="1"/>
  <c r="G3" i="1"/>
  <c r="D175" i="5"/>
  <c r="G282" i="9" s="1"/>
  <c r="E282" i="9" s="1"/>
  <c r="B282" i="9" s="1"/>
  <c r="F176" i="5"/>
  <c r="H22" i="3"/>
  <c r="C1153" i="1"/>
  <c r="H46" i="1"/>
  <c r="G46" i="1"/>
  <c r="D636" i="4"/>
  <c r="F528" i="4"/>
  <c r="C522" i="1"/>
  <c r="G985" i="1"/>
  <c r="H985" i="1"/>
  <c r="H1436" i="1"/>
  <c r="G1436" i="1"/>
  <c r="H1524" i="1"/>
  <c r="G1524" i="1"/>
  <c r="H159" i="1"/>
  <c r="G159" i="1"/>
  <c r="G619" i="1"/>
  <c r="H619" i="1"/>
  <c r="D635" i="4"/>
  <c r="F420" i="4"/>
  <c r="C414" i="1"/>
  <c r="G102" i="1"/>
  <c r="H102" i="1"/>
  <c r="G306" i="1"/>
  <c r="H306" i="1"/>
  <c r="G1435" i="1"/>
  <c r="H1435" i="1"/>
  <c r="H9" i="3"/>
  <c r="E639" i="4"/>
  <c r="D407" i="1"/>
  <c r="G1214" i="1"/>
  <c r="H1214" i="1"/>
  <c r="D291" i="4"/>
  <c r="D413" i="4"/>
  <c r="C285" i="1"/>
  <c r="G638" i="1"/>
  <c r="H638" i="1"/>
  <c r="G990" i="1"/>
  <c r="H990" i="1"/>
  <c r="H294" i="1"/>
  <c r="G294" i="1"/>
  <c r="I35" i="3"/>
  <c r="C1518" i="1"/>
  <c r="H11" i="3" s="1"/>
  <c r="E20" i="9"/>
  <c r="G637" i="1"/>
  <c r="H637" i="1"/>
  <c r="E636" i="4"/>
  <c r="D630" i="1" s="1"/>
  <c r="D522" i="1"/>
  <c r="H358" i="1"/>
  <c r="G358" i="1"/>
  <c r="G148" i="1"/>
  <c r="H148" i="1"/>
  <c r="G1056" i="1"/>
  <c r="H1056" i="1"/>
  <c r="F298" i="4"/>
  <c r="D407" i="4"/>
  <c r="C293" i="1"/>
  <c r="H1112" i="1"/>
  <c r="G1112" i="1"/>
  <c r="G1124" i="1"/>
  <c r="H1124" i="1"/>
  <c r="H259" i="1"/>
  <c r="G259" i="1"/>
  <c r="H587" i="1"/>
  <c r="G587" i="1"/>
  <c r="H339" i="1"/>
  <c r="G339" i="1"/>
  <c r="E289" i="4"/>
  <c r="F289" i="4" s="1"/>
  <c r="I17" i="3"/>
  <c r="D147" i="1"/>
  <c r="G147" i="1" s="1"/>
  <c r="F68" i="5"/>
  <c r="H21" i="3"/>
  <c r="C1046" i="1"/>
  <c r="H147" i="1"/>
  <c r="G294" i="9"/>
  <c r="E294" i="9" s="1"/>
  <c r="N3" i="9" l="1"/>
  <c r="E293" i="9"/>
  <c r="I11" i="3" s="1"/>
  <c r="B294" i="9"/>
  <c r="E291" i="4"/>
  <c r="D287" i="1" s="1"/>
  <c r="E413" i="4"/>
  <c r="F413" i="4" s="1"/>
  <c r="D285" i="1"/>
  <c r="H285" i="1" s="1"/>
  <c r="E290" i="4"/>
  <c r="D286" i="1" s="1"/>
  <c r="F407" i="4"/>
  <c r="C402" i="1"/>
  <c r="B20" i="9"/>
  <c r="E19" i="9"/>
  <c r="F291" i="4"/>
  <c r="C287" i="1"/>
  <c r="D633" i="1"/>
  <c r="F636" i="4"/>
  <c r="C630" i="1"/>
  <c r="G1518" i="1"/>
  <c r="H1518" i="1"/>
  <c r="G414" i="1"/>
  <c r="H414" i="1"/>
  <c r="H276" i="9"/>
  <c r="D984" i="1"/>
  <c r="D640" i="4"/>
  <c r="D415" i="4"/>
  <c r="C408" i="1"/>
  <c r="K3" i="9"/>
  <c r="I9" i="3"/>
  <c r="G522" i="1"/>
  <c r="H522" i="1"/>
  <c r="F175" i="5"/>
  <c r="C1152" i="1"/>
  <c r="D639" i="4"/>
  <c r="F412" i="4"/>
  <c r="D414" i="4"/>
  <c r="C407" i="1"/>
  <c r="G276" i="9"/>
  <c r="E276" i="9" s="1"/>
  <c r="H403" i="1"/>
  <c r="G403" i="1"/>
  <c r="G1046" i="1"/>
  <c r="H1046" i="1"/>
  <c r="H293" i="1"/>
  <c r="G293" i="1"/>
  <c r="F635" i="4"/>
  <c r="C629" i="1"/>
  <c r="H1153" i="1"/>
  <c r="G1153" i="1"/>
  <c r="G2" i="1"/>
  <c r="H2" i="1"/>
  <c r="C286" i="1"/>
  <c r="G984" i="1"/>
  <c r="H984" i="1"/>
  <c r="F290" i="4" l="1"/>
  <c r="G407" i="1"/>
  <c r="H407" i="1"/>
  <c r="H1152" i="1"/>
  <c r="G1152" i="1"/>
  <c r="F415" i="4"/>
  <c r="C410" i="1"/>
  <c r="H286" i="1"/>
  <c r="G286" i="1"/>
  <c r="C409" i="1"/>
  <c r="D642" i="4"/>
  <c r="C634" i="1"/>
  <c r="G285" i="1"/>
  <c r="H630" i="1"/>
  <c r="G630" i="1"/>
  <c r="G287" i="1"/>
  <c r="H287" i="1"/>
  <c r="H402" i="1"/>
  <c r="G402" i="1"/>
  <c r="E640" i="4"/>
  <c r="F640" i="4" s="1"/>
  <c r="E415" i="4"/>
  <c r="D410" i="1" s="1"/>
  <c r="D408" i="1"/>
  <c r="G408" i="1" s="1"/>
  <c r="E414" i="4"/>
  <c r="D409" i="1" s="1"/>
  <c r="H8" i="3"/>
  <c r="G629" i="1"/>
  <c r="H629" i="1"/>
  <c r="E275" i="9"/>
  <c r="B276" i="9"/>
  <c r="D641" i="4"/>
  <c r="F639" i="4"/>
  <c r="C633" i="1"/>
  <c r="F414" i="4" l="1"/>
  <c r="D645" i="4"/>
  <c r="C635" i="1"/>
  <c r="E642" i="4"/>
  <c r="D634" i="1"/>
  <c r="G634" i="1" s="1"/>
  <c r="E641" i="4"/>
  <c r="F641" i="4" s="1"/>
  <c r="H408" i="1"/>
  <c r="F642" i="4"/>
  <c r="D646" i="4"/>
  <c r="C636" i="1"/>
  <c r="M3" i="9"/>
  <c r="I8" i="3"/>
  <c r="G633" i="1"/>
  <c r="H633" i="1"/>
  <c r="G409" i="1"/>
  <c r="H409" i="1"/>
  <c r="G410" i="1"/>
  <c r="H410" i="1"/>
  <c r="H634" i="1" l="1"/>
  <c r="E646" i="4"/>
  <c r="D636" i="1"/>
  <c r="G636" i="1" s="1"/>
  <c r="E645" i="4"/>
  <c r="F645" i="4" s="1"/>
  <c r="D635" i="1"/>
  <c r="F646" i="4"/>
  <c r="H19" i="3"/>
  <c r="C640" i="1"/>
  <c r="H18" i="3"/>
  <c r="C639" i="1"/>
  <c r="H636" i="1" l="1"/>
  <c r="H7" i="3"/>
  <c r="G635" i="1"/>
  <c r="I18" i="3"/>
  <c r="D639" i="1"/>
  <c r="G639" i="1" s="1"/>
  <c r="H635" i="1"/>
  <c r="I19" i="3"/>
  <c r="D640" i="1"/>
  <c r="G640" i="1" s="1"/>
  <c r="H640" i="1" l="1"/>
  <c r="H639" i="1"/>
  <c r="J3" i="9"/>
  <c r="I7" i="3"/>
  <c r="M272" i="9" l="1"/>
  <c r="L272" i="9"/>
  <c r="H18" i="9"/>
  <c r="G18" i="9"/>
  <c r="J5" i="9"/>
  <c r="L16" i="9"/>
  <c r="K9" i="9"/>
  <c r="L15" i="9"/>
  <c r="K10" i="9"/>
  <c r="G16" i="9"/>
  <c r="I9" i="9"/>
  <c r="G15" i="9"/>
  <c r="J17" i="9"/>
  <c r="I6" i="9"/>
  <c r="K12" i="9"/>
  <c r="G17" i="9"/>
  <c r="K5" i="9"/>
  <c r="J10" i="9"/>
  <c r="M16" i="9"/>
  <c r="K6" i="9"/>
  <c r="J11" i="9"/>
  <c r="I17" i="9"/>
  <c r="I5" i="9"/>
  <c r="K11" i="9"/>
  <c r="H16" i="9"/>
  <c r="K8" i="9"/>
  <c r="J13" i="9"/>
  <c r="J6" i="9"/>
  <c r="I11" i="9"/>
  <c r="H17" i="9"/>
  <c r="J7" i="9"/>
  <c r="I12" i="9"/>
  <c r="K7" i="9"/>
  <c r="J12" i="9"/>
  <c r="J8" i="9"/>
  <c r="I13" i="9"/>
  <c r="J9" i="9"/>
  <c r="H15" i="9"/>
  <c r="I7" i="9"/>
  <c r="K13" i="9"/>
  <c r="I8" i="9"/>
  <c r="M15" i="9"/>
  <c r="E18" i="9" l="1"/>
  <c r="B18" i="9" s="1"/>
  <c r="F16" i="9"/>
  <c r="E8" i="9"/>
  <c r="B8" i="9" s="1"/>
  <c r="E10" i="9"/>
  <c r="B10" i="9" s="1"/>
  <c r="F272" i="9"/>
  <c r="B272" i="9" s="1"/>
  <c r="E12" i="9"/>
  <c r="B12" i="9" s="1"/>
  <c r="E17" i="9"/>
  <c r="B17" i="9" s="1"/>
  <c r="E15" i="9"/>
  <c r="F15" i="9"/>
  <c r="E7" i="9"/>
  <c r="B7" i="9" s="1"/>
  <c r="E5" i="9"/>
  <c r="E9" i="9"/>
  <c r="B9" i="9" s="1"/>
  <c r="E13" i="9"/>
  <c r="B13" i="9" s="1"/>
  <c r="E6" i="9"/>
  <c r="B6" i="9" s="1"/>
  <c r="E16" i="9"/>
  <c r="E11" i="9"/>
  <c r="B11" i="9" s="1"/>
  <c r="F19" i="9" l="1"/>
  <c r="B16" i="9"/>
  <c r="F14" i="9"/>
  <c r="E4" i="9"/>
  <c r="B5" i="9"/>
  <c r="E14" i="9"/>
  <c r="B15"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<sst xmlns="http://schemas.openxmlformats.org/spreadsheetml/2006/main" count="4311" uniqueCount="3392">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</sst>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2486880</v>
      </c>
      <c r="D2" s="6">
        <f>'PR-RAS'!E6</f>
        <v>2471620.85</v>
      </c>
      <c r="E2" s="6">
        <v>0</v>
      </c>
      <c r="F2" s="6">
        <v>0</v>
      </c>
      <c r="G2" s="7">
        <f t="shared" ref="G2:G264" si="0">(B2/1000)*(C2*1+D2*2)</f>
        <v>7430.1217000000006</v>
      </c>
      <c r="H2" s="7">
        <f t="shared" ref="H2:H264" si="1">ABS(C2-ROUND(C2,0))+ABS(D2-ROUND(D2,0))</f>
        <v>0.14999999990686774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390100</v>
      </c>
      <c r="D46" s="1">
        <f>'PR-RAS'!E50</f>
        <v>652110</v>
      </c>
      <c r="E46" s="1">
        <v>0</v>
      </c>
      <c r="F46" s="1">
        <v>0</v>
      </c>
      <c r="G46" s="2">
        <f t="shared" si="0"/>
        <v>76244.399999999994</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390100</v>
      </c>
      <c r="D64" s="1">
        <f>'PR-RAS'!E68</f>
        <v>652110</v>
      </c>
      <c r="E64" s="1">
        <v>0</v>
      </c>
      <c r="F64" s="1">
        <v>0</v>
      </c>
      <c r="G64" s="2">
        <f t="shared" si="0"/>
        <v>106742.16</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390100</v>
      </c>
      <c r="D65" s="1">
        <f>'PR-RAS'!E69</f>
        <v>652110</v>
      </c>
      <c r="E65" s="1">
        <v>0</v>
      </c>
      <c r="F65" s="1">
        <v>0</v>
      </c>
      <c r="G65" s="2">
        <f t="shared" si="0"/>
        <v>108436.48</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1595</v>
      </c>
      <c r="D78" s="1">
        <f>'PR-RAS'!E82</f>
        <v>1537.91</v>
      </c>
      <c r="E78" s="1">
        <v>0</v>
      </c>
      <c r="F78" s="1">
        <v>0</v>
      </c>
      <c r="G78" s="2">
        <f t="shared" si="0"/>
        <v>359.65313999999995</v>
      </c>
      <c r="H78" s="2">
        <f t="shared" si="1"/>
        <v>8.9999999999918145E-2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1595</v>
      </c>
      <c r="D79" s="1">
        <f>'PR-RAS'!E83</f>
        <v>1537.91</v>
      </c>
      <c r="E79" s="1">
        <v>0</v>
      </c>
      <c r="F79" s="1">
        <v>0</v>
      </c>
      <c r="G79" s="2">
        <f t="shared" si="0"/>
        <v>364.32396</v>
      </c>
      <c r="H79" s="2">
        <f t="shared" si="1"/>
        <v>8.9999999999918145E-2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1595</v>
      </c>
      <c r="D81" s="1">
        <f>'PR-RAS'!E85</f>
        <v>1537.91</v>
      </c>
      <c r="E81" s="1">
        <v>0</v>
      </c>
      <c r="F81" s="1">
        <v>0</v>
      </c>
      <c r="G81" s="2">
        <f t="shared" si="0"/>
        <v>373.66559999999998</v>
      </c>
      <c r="H81" s="2">
        <f t="shared" si="1"/>
        <v>8.9999999999918145E-2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696432</v>
      </c>
      <c r="D102" s="1">
        <f>'PR-RAS'!E106</f>
        <v>462252.11</v>
      </c>
      <c r="E102" s="1">
        <v>0</v>
      </c>
      <c r="F102" s="1">
        <v>0</v>
      </c>
      <c r="G102" s="2">
        <f t="shared" si="0"/>
        <v>163714.55822000001</v>
      </c>
      <c r="H102" s="2">
        <f t="shared" si="1"/>
        <v>0.10999999998603016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696432</v>
      </c>
      <c r="D108" s="1">
        <f>'PR-RAS'!E112</f>
        <v>462252.11</v>
      </c>
      <c r="E108" s="1">
        <v>0</v>
      </c>
      <c r="F108" s="1">
        <v>0</v>
      </c>
      <c r="G108" s="2">
        <f t="shared" si="0"/>
        <v>173440.17554</v>
      </c>
      <c r="H108" s="2">
        <f t="shared" si="1"/>
        <v>0.10999999998603016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696432</v>
      </c>
      <c r="D113" s="1">
        <f>'PR-RAS'!E117</f>
        <v>462252.11</v>
      </c>
      <c r="E113" s="1">
        <v>0</v>
      </c>
      <c r="F113" s="1">
        <v>0</v>
      </c>
      <c r="G113" s="2">
        <f t="shared" si="0"/>
        <v>181544.85664000001</v>
      </c>
      <c r="H113" s="2">
        <f t="shared" si="1"/>
        <v>0.10999999998603016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500</v>
      </c>
      <c r="D120" s="1">
        <f>'PR-RAS'!E124</f>
        <v>1500</v>
      </c>
      <c r="E120" s="1">
        <v>0</v>
      </c>
      <c r="F120" s="1">
        <v>0</v>
      </c>
      <c r="G120" s="2">
        <f t="shared" si="0"/>
        <v>416.5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500</v>
      </c>
      <c r="D124" s="1">
        <f>'PR-RAS'!E128</f>
        <v>1500</v>
      </c>
      <c r="E124" s="1">
        <v>0</v>
      </c>
      <c r="F124" s="1">
        <v>0</v>
      </c>
      <c r="G124" s="2">
        <f t="shared" si="0"/>
        <v>430.5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500</v>
      </c>
      <c r="D125" s="1">
        <f>'PR-RAS'!E129</f>
        <v>1500</v>
      </c>
      <c r="E125" s="1">
        <v>0</v>
      </c>
      <c r="F125" s="1">
        <v>0</v>
      </c>
      <c r="G125" s="2">
        <f t="shared" si="0"/>
        <v>434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1398253</v>
      </c>
      <c r="D129" s="1">
        <f>'PR-RAS'!E133</f>
        <v>1353220.83</v>
      </c>
      <c r="E129" s="1">
        <v>0</v>
      </c>
      <c r="F129" s="1">
        <v>0</v>
      </c>
      <c r="G129" s="2">
        <f t="shared" si="0"/>
        <v>525400.91648000001</v>
      </c>
      <c r="H129" s="2">
        <f t="shared" si="1"/>
        <v>0.16999999992549419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1398253</v>
      </c>
      <c r="D130" s="1">
        <f>'PR-RAS'!E134</f>
        <v>1353220.83</v>
      </c>
      <c r="E130" s="1">
        <v>0</v>
      </c>
      <c r="F130" s="1">
        <v>0</v>
      </c>
      <c r="G130" s="2">
        <f t="shared" si="0"/>
        <v>529505.61114000005</v>
      </c>
      <c r="H130" s="2">
        <f t="shared" si="1"/>
        <v>0.16999999992549419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1398253</v>
      </c>
      <c r="D131" s="1">
        <f>'PR-RAS'!E135</f>
        <v>1353220.83</v>
      </c>
      <c r="E131" s="1">
        <v>0</v>
      </c>
      <c r="F131" s="1">
        <v>0</v>
      </c>
      <c r="G131" s="2">
        <f t="shared" si="0"/>
        <v>533610.30580000009</v>
      </c>
      <c r="H131" s="2">
        <f t="shared" si="1"/>
        <v>0.16999999992549419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1000</v>
      </c>
      <c r="E135" s="1">
        <v>0</v>
      </c>
      <c r="F135" s="1">
        <v>0</v>
      </c>
      <c r="G135" s="2">
        <f t="shared" si="0"/>
        <v>268</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1000</v>
      </c>
      <c r="E146" s="1">
        <v>0</v>
      </c>
      <c r="F146" s="1">
        <v>0</v>
      </c>
      <c r="G146" s="2">
        <f t="shared" si="0"/>
        <v>290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2389254</v>
      </c>
      <c r="D147" s="1">
        <f>'PR-RAS'!E151</f>
        <v>2239743.4099999997</v>
      </c>
      <c r="E147" s="1">
        <v>0</v>
      </c>
      <c r="F147" s="1">
        <v>0</v>
      </c>
      <c r="G147" s="2">
        <f t="shared" si="0"/>
        <v>1002836.1597199999</v>
      </c>
      <c r="H147" s="2">
        <f t="shared" si="1"/>
        <v>0.40999999968335032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1667489</v>
      </c>
      <c r="D148" s="1">
        <f>'PR-RAS'!E152</f>
        <v>1648345.43</v>
      </c>
      <c r="E148" s="1">
        <v>0</v>
      </c>
      <c r="F148" s="1">
        <v>0</v>
      </c>
      <c r="G148" s="2">
        <f t="shared" si="0"/>
        <v>729734.43941999984</v>
      </c>
      <c r="H148" s="2">
        <f t="shared" si="1"/>
        <v>0.42999999993480742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1413810</v>
      </c>
      <c r="D149" s="1">
        <f>'PR-RAS'!E153</f>
        <v>1395833.02</v>
      </c>
      <c r="E149" s="1">
        <v>0</v>
      </c>
      <c r="F149" s="1">
        <v>0</v>
      </c>
      <c r="G149" s="2">
        <f t="shared" si="0"/>
        <v>622410.45392</v>
      </c>
      <c r="H149" s="2">
        <f t="shared" si="1"/>
        <v>2.0000000018626451E-2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1413810</v>
      </c>
      <c r="D150" s="1">
        <f>'PR-RAS'!E154</f>
        <v>1395833.02</v>
      </c>
      <c r="E150" s="1">
        <v>0</v>
      </c>
      <c r="F150" s="1">
        <v>0</v>
      </c>
      <c r="G150" s="2">
        <f t="shared" si="0"/>
        <v>626615.92995999998</v>
      </c>
      <c r="H150" s="2">
        <f t="shared" si="1"/>
        <v>2.0000000018626451E-2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20400</v>
      </c>
      <c r="D154" s="1">
        <f>'PR-RAS'!E158</f>
        <v>22200</v>
      </c>
      <c r="E154" s="1">
        <v>0</v>
      </c>
      <c r="F154" s="1">
        <v>0</v>
      </c>
      <c r="G154" s="2">
        <f t="shared" si="0"/>
        <v>9914.4</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233279</v>
      </c>
      <c r="D155" s="1">
        <f>'PR-RAS'!E159</f>
        <v>230312.41</v>
      </c>
      <c r="E155" s="1">
        <v>0</v>
      </c>
      <c r="F155" s="1">
        <v>0</v>
      </c>
      <c r="G155" s="2">
        <f t="shared" si="0"/>
        <v>106861.18828</v>
      </c>
      <c r="H155" s="2">
        <f t="shared" si="1"/>
        <v>0.41000000000349246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233279</v>
      </c>
      <c r="D157" s="1">
        <f>'PR-RAS'!E161</f>
        <v>230312.41</v>
      </c>
      <c r="E157" s="1">
        <v>0</v>
      </c>
      <c r="F157" s="1">
        <v>0</v>
      </c>
      <c r="G157" s="2">
        <f t="shared" si="0"/>
        <v>108248.99592000002</v>
      </c>
      <c r="H157" s="2">
        <f t="shared" si="1"/>
        <v>0.41000000000349246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720153</v>
      </c>
      <c r="D159" s="1">
        <f>'PR-RAS'!E163</f>
        <v>589276.83000000007</v>
      </c>
      <c r="E159" s="1">
        <v>0</v>
      </c>
      <c r="F159" s="1">
        <v>0</v>
      </c>
      <c r="G159" s="2">
        <f t="shared" si="0"/>
        <v>299995.65228000004</v>
      </c>
      <c r="H159" s="2">
        <f t="shared" si="1"/>
        <v>0.16999999992549419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110998</v>
      </c>
      <c r="D160" s="1">
        <f>'PR-RAS'!E164</f>
        <v>138476.79999999999</v>
      </c>
      <c r="E160" s="1">
        <v>0</v>
      </c>
      <c r="F160" s="1">
        <v>0</v>
      </c>
      <c r="G160" s="2">
        <f t="shared" si="0"/>
        <v>61684.304399999994</v>
      </c>
      <c r="H160" s="2">
        <f t="shared" si="1"/>
        <v>0.20000000001164153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62</v>
      </c>
      <c r="D161" s="1">
        <f>'PR-RAS'!E165</f>
        <v>1802</v>
      </c>
      <c r="E161" s="1">
        <v>0</v>
      </c>
      <c r="F161" s="1">
        <v>0</v>
      </c>
      <c r="G161" s="2">
        <f t="shared" si="0"/>
        <v>586.56000000000006</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98590</v>
      </c>
      <c r="D162" s="1">
        <f>'PR-RAS'!E166</f>
        <v>119321.8</v>
      </c>
      <c r="E162" s="1">
        <v>0</v>
      </c>
      <c r="F162" s="1">
        <v>0</v>
      </c>
      <c r="G162" s="2">
        <f t="shared" si="0"/>
        <v>54294.609599999996</v>
      </c>
      <c r="H162" s="2">
        <f t="shared" si="1"/>
        <v>0.19999999999708962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10898</v>
      </c>
      <c r="D163" s="1">
        <f>'PR-RAS'!E167</f>
        <v>16625</v>
      </c>
      <c r="E163" s="1">
        <v>0</v>
      </c>
      <c r="F163" s="1">
        <v>0</v>
      </c>
      <c r="G163" s="2">
        <f t="shared" si="0"/>
        <v>7151.9760000000006</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1448</v>
      </c>
      <c r="D164" s="1">
        <f>'PR-RAS'!E168</f>
        <v>728</v>
      </c>
      <c r="E164" s="1">
        <v>0</v>
      </c>
      <c r="F164" s="1">
        <v>0</v>
      </c>
      <c r="G164" s="2">
        <f t="shared" si="0"/>
        <v>473.35200000000003</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361703</v>
      </c>
      <c r="D165" s="1">
        <f>'PR-RAS'!E169</f>
        <v>341106.46</v>
      </c>
      <c r="E165" s="1">
        <v>0</v>
      </c>
      <c r="F165" s="1">
        <v>0</v>
      </c>
      <c r="G165" s="2">
        <f t="shared" si="0"/>
        <v>171202.21088000003</v>
      </c>
      <c r="H165" s="2">
        <f t="shared" si="1"/>
        <v>0.46000000002095476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54223</v>
      </c>
      <c r="D166" s="1">
        <f>'PR-RAS'!E170</f>
        <v>38607.01</v>
      </c>
      <c r="E166" s="1">
        <v>0</v>
      </c>
      <c r="F166" s="1">
        <v>0</v>
      </c>
      <c r="G166" s="2">
        <f t="shared" si="0"/>
        <v>21687.108300000004</v>
      </c>
      <c r="H166" s="2">
        <f t="shared" si="1"/>
        <v>1.0000000002037268E-2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174306</v>
      </c>
      <c r="D167" s="1">
        <f>'PR-RAS'!E171</f>
        <v>194880.81</v>
      </c>
      <c r="E167" s="1">
        <v>0</v>
      </c>
      <c r="F167" s="1">
        <v>0</v>
      </c>
      <c r="G167" s="2">
        <f t="shared" si="0"/>
        <v>93635.224920000008</v>
      </c>
      <c r="H167" s="2">
        <f t="shared" si="1"/>
        <v>0.19000000000232831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81587</v>
      </c>
      <c r="D168" s="1">
        <f>'PR-RAS'!E172</f>
        <v>97643.31</v>
      </c>
      <c r="E168" s="1">
        <v>0</v>
      </c>
      <c r="F168" s="1">
        <v>0</v>
      </c>
      <c r="G168" s="2">
        <f t="shared" si="0"/>
        <v>46237.894540000001</v>
      </c>
      <c r="H168" s="2">
        <f t="shared" si="1"/>
        <v>0.30999999999767169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51587</v>
      </c>
      <c r="D169" s="1">
        <f>'PR-RAS'!E173</f>
        <v>4803.09</v>
      </c>
      <c r="E169" s="1">
        <v>0</v>
      </c>
      <c r="F169" s="1">
        <v>0</v>
      </c>
      <c r="G169" s="2">
        <f t="shared" si="0"/>
        <v>10280.454240000001</v>
      </c>
      <c r="H169" s="2">
        <f t="shared" si="1"/>
        <v>9.0000000000145519E-2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613.75</v>
      </c>
      <c r="E170" s="1">
        <v>0</v>
      </c>
      <c r="F170" s="1">
        <v>0</v>
      </c>
      <c r="G170" s="2">
        <f t="shared" si="0"/>
        <v>207.44750000000002</v>
      </c>
      <c r="H170" s="2">
        <f t="shared" si="1"/>
        <v>0.25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4558.49</v>
      </c>
      <c r="E172" s="1">
        <v>0</v>
      </c>
      <c r="F172" s="1">
        <v>0</v>
      </c>
      <c r="G172" s="2">
        <f t="shared" si="0"/>
        <v>1559.0035800000001</v>
      </c>
      <c r="H172" s="2">
        <f t="shared" si="1"/>
        <v>0.48999999999978172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215534</v>
      </c>
      <c r="D173" s="1">
        <f>'PR-RAS'!E177</f>
        <v>77667.039999999994</v>
      </c>
      <c r="E173" s="1">
        <v>0</v>
      </c>
      <c r="F173" s="1">
        <v>0</v>
      </c>
      <c r="G173" s="2">
        <f t="shared" si="0"/>
        <v>63789.309759999989</v>
      </c>
      <c r="H173" s="2">
        <f t="shared" si="1"/>
        <v>3.9999999993597157E-2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8816</v>
      </c>
      <c r="D174" s="1">
        <f>'PR-RAS'!E178</f>
        <v>10044.25</v>
      </c>
      <c r="E174" s="1">
        <v>0</v>
      </c>
      <c r="F174" s="1">
        <v>0</v>
      </c>
      <c r="G174" s="2">
        <f t="shared" si="0"/>
        <v>5000.4784999999993</v>
      </c>
      <c r="H174" s="2">
        <f t="shared" si="1"/>
        <v>0.25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160725</v>
      </c>
      <c r="D175" s="1">
        <f>'PR-RAS'!E179</f>
        <v>9782.85</v>
      </c>
      <c r="E175" s="1">
        <v>0</v>
      </c>
      <c r="F175" s="1">
        <v>0</v>
      </c>
      <c r="G175" s="2">
        <f t="shared" si="0"/>
        <v>31370.5818</v>
      </c>
      <c r="H175" s="2">
        <f t="shared" si="1"/>
        <v>0.1499999999996362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89</v>
      </c>
      <c r="D176" s="1">
        <f>'PR-RAS'!E180</f>
        <v>0</v>
      </c>
      <c r="E176" s="1">
        <v>0</v>
      </c>
      <c r="F176" s="1">
        <v>0</v>
      </c>
      <c r="G176" s="2">
        <f t="shared" si="0"/>
        <v>15.574999999999999</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21719</v>
      </c>
      <c r="D177" s="1">
        <f>'PR-RAS'!E181</f>
        <v>26242.35</v>
      </c>
      <c r="E177" s="1">
        <v>0</v>
      </c>
      <c r="F177" s="1">
        <v>0</v>
      </c>
      <c r="G177" s="2">
        <f t="shared" si="0"/>
        <v>13059.851199999999</v>
      </c>
      <c r="H177" s="2">
        <f t="shared" si="1"/>
        <v>0.34999999999854481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4313</v>
      </c>
      <c r="D178" s="1">
        <f>'PR-RAS'!E182</f>
        <v>5919.13</v>
      </c>
      <c r="E178" s="1">
        <v>0</v>
      </c>
      <c r="F178" s="1">
        <v>0</v>
      </c>
      <c r="G178" s="2">
        <f t="shared" si="0"/>
        <v>2858.7730200000001</v>
      </c>
      <c r="H178" s="2">
        <f t="shared" si="1"/>
        <v>0.13000000000010914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5500</v>
      </c>
      <c r="D179" s="1">
        <f>'PR-RAS'!E183</f>
        <v>11875.7</v>
      </c>
      <c r="E179" s="1">
        <v>0</v>
      </c>
      <c r="F179" s="1">
        <v>0</v>
      </c>
      <c r="G179" s="2">
        <f t="shared" si="0"/>
        <v>5206.7492000000002</v>
      </c>
      <c r="H179" s="2">
        <f t="shared" si="1"/>
        <v>0.2999999999992724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1800</v>
      </c>
      <c r="D180" s="1">
        <f>'PR-RAS'!E184</f>
        <v>0</v>
      </c>
      <c r="E180" s="1">
        <v>0</v>
      </c>
      <c r="F180" s="1">
        <v>0</v>
      </c>
      <c r="G180" s="2">
        <f t="shared" si="0"/>
        <v>322.2</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11644</v>
      </c>
      <c r="D181" s="1">
        <f>'PR-RAS'!E185</f>
        <v>10756.5</v>
      </c>
      <c r="E181" s="1">
        <v>0</v>
      </c>
      <c r="F181" s="1">
        <v>0</v>
      </c>
      <c r="G181" s="2">
        <f t="shared" si="0"/>
        <v>5968.26</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928</v>
      </c>
      <c r="D182" s="1">
        <f>'PR-RAS'!E186</f>
        <v>3046.26</v>
      </c>
      <c r="E182" s="1">
        <v>0</v>
      </c>
      <c r="F182" s="1">
        <v>0</v>
      </c>
      <c r="G182" s="2">
        <f t="shared" si="0"/>
        <v>1270.7141200000001</v>
      </c>
      <c r="H182" s="2">
        <f t="shared" si="1"/>
        <v>0.26000000000021828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31918</v>
      </c>
      <c r="D184" s="1">
        <f>'PR-RAS'!E188</f>
        <v>32026.53</v>
      </c>
      <c r="E184" s="1">
        <v>0</v>
      </c>
      <c r="F184" s="1">
        <v>0</v>
      </c>
      <c r="G184" s="2">
        <f t="shared" si="0"/>
        <v>17562.703979999998</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21641</v>
      </c>
      <c r="D186" s="1">
        <f>'PR-RAS'!E190</f>
        <v>21119.43</v>
      </c>
      <c r="E186" s="1">
        <v>0</v>
      </c>
      <c r="F186" s="1">
        <v>0</v>
      </c>
      <c r="G186" s="2">
        <f t="shared" si="0"/>
        <v>11817.774100000001</v>
      </c>
      <c r="H186" s="2">
        <f t="shared" si="1"/>
        <v>0.43000000000029104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5063</v>
      </c>
      <c r="D189" s="1">
        <f>'PR-RAS'!E193</f>
        <v>5694.21</v>
      </c>
      <c r="E189" s="1">
        <v>0</v>
      </c>
      <c r="F189" s="1">
        <v>0</v>
      </c>
      <c r="G189" s="2">
        <f t="shared" si="0"/>
        <v>3092.8669599999998</v>
      </c>
      <c r="H189" s="2">
        <f t="shared" si="1"/>
        <v>0.21000000000003638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5214</v>
      </c>
      <c r="D191" s="1">
        <f>'PR-RAS'!E195</f>
        <v>5212.8900000000003</v>
      </c>
      <c r="E191" s="1">
        <v>0</v>
      </c>
      <c r="F191" s="1">
        <v>0</v>
      </c>
      <c r="G191" s="2">
        <f t="shared" si="0"/>
        <v>2971.5581999999999</v>
      </c>
      <c r="H191" s="2">
        <f t="shared" si="1"/>
        <v>0.10999999999967258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1612</v>
      </c>
      <c r="D192" s="1">
        <f>'PR-RAS'!E196</f>
        <v>2121.15</v>
      </c>
      <c r="E192" s="1">
        <v>0</v>
      </c>
      <c r="F192" s="1">
        <v>0</v>
      </c>
      <c r="G192" s="2">
        <f t="shared" si="0"/>
        <v>1118.1713</v>
      </c>
      <c r="H192" s="2">
        <f t="shared" si="1"/>
        <v>0.15000000000009095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1612</v>
      </c>
      <c r="D206" s="1">
        <f>'PR-RAS'!E210</f>
        <v>2121.15</v>
      </c>
      <c r="E206" s="1">
        <v>0</v>
      </c>
      <c r="F206" s="1">
        <v>0</v>
      </c>
      <c r="G206" s="2">
        <f t="shared" si="0"/>
        <v>1200.1315</v>
      </c>
      <c r="H206" s="2">
        <f t="shared" si="1"/>
        <v>0.15000000000009095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1612</v>
      </c>
      <c r="D207" s="1">
        <f>'PR-RAS'!E211</f>
        <v>2121.15</v>
      </c>
      <c r="E207" s="1">
        <v>0</v>
      </c>
      <c r="F207" s="1">
        <v>0</v>
      </c>
      <c r="G207" s="2">
        <f t="shared" si="0"/>
        <v>1205.9857999999999</v>
      </c>
      <c r="H207" s="2">
        <f t="shared" si="1"/>
        <v>0.15000000000009095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2389254</v>
      </c>
      <c r="D285" s="1">
        <f>'PR-RAS'!E289</f>
        <v>2239743.4099999997</v>
      </c>
      <c r="E285" s="1">
        <v>0</v>
      </c>
      <c r="F285" s="1">
        <v>0</v>
      </c>
      <c r="G285" s="2">
        <f t="shared" si="8"/>
        <v>1950722.3928799997</v>
      </c>
      <c r="H285" s="2">
        <f t="shared" si="9"/>
        <v>0.40999999968335032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97626</v>
      </c>
      <c r="D286" s="1">
        <f>'PR-RAS'!E290</f>
        <v>231877.44000000041</v>
      </c>
      <c r="E286" s="1">
        <v>0</v>
      </c>
      <c r="F286" s="1">
        <v>0</v>
      </c>
      <c r="G286" s="2">
        <f t="shared" si="8"/>
        <v>159993.55080000023</v>
      </c>
      <c r="H286" s="2">
        <f t="shared" si="9"/>
        <v>0.44000000040978193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466248</v>
      </c>
      <c r="D288" s="1">
        <f>'PR-RAS'!E292</f>
        <v>485494.01</v>
      </c>
      <c r="E288" s="1">
        <v>0</v>
      </c>
      <c r="F288" s="1">
        <v>0</v>
      </c>
      <c r="G288" s="2">
        <f t="shared" si="8"/>
        <v>412486.73773999995</v>
      </c>
      <c r="H288" s="2">
        <f t="shared" si="9"/>
        <v>1.0000000009313226E-2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65163</v>
      </c>
      <c r="D290" s="1">
        <f>'PR-RAS'!E294</f>
        <v>45442.76</v>
      </c>
      <c r="E290" s="1">
        <v>0</v>
      </c>
      <c r="F290" s="1">
        <v>0</v>
      </c>
      <c r="G290" s="2">
        <f t="shared" si="8"/>
        <v>45098.022280000005</v>
      </c>
      <c r="H290" s="2">
        <f t="shared" si="9"/>
        <v>0.23999999999796273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427</v>
      </c>
      <c r="D345" s="1">
        <f>'PR-RAS'!E350</f>
        <v>36250</v>
      </c>
      <c r="E345" s="1">
        <v>0</v>
      </c>
      <c r="F345" s="1">
        <v>0</v>
      </c>
      <c r="G345" s="2">
        <f t="shared" si="8"/>
        <v>25086.887999999999</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427</v>
      </c>
      <c r="D358" s="1">
        <f>'PR-RAS'!E363</f>
        <v>0</v>
      </c>
      <c r="E358" s="1">
        <v>0</v>
      </c>
      <c r="F358" s="1">
        <v>0</v>
      </c>
      <c r="G358" s="2">
        <f t="shared" si="8"/>
        <v>152.43899999999999</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427</v>
      </c>
      <c r="D364" s="1">
        <f>'PR-RAS'!E369</f>
        <v>0</v>
      </c>
      <c r="E364" s="1">
        <v>0</v>
      </c>
      <c r="F364" s="1">
        <v>0</v>
      </c>
      <c r="G364" s="2">
        <f t="shared" si="8"/>
        <v>155.001</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427</v>
      </c>
      <c r="D371" s="1">
        <f>'PR-RAS'!E376</f>
        <v>0</v>
      </c>
      <c r="E371" s="1">
        <v>0</v>
      </c>
      <c r="F371" s="1">
        <v>0</v>
      </c>
      <c r="G371" s="2">
        <f t="shared" si="8"/>
        <v>157.99</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36250</v>
      </c>
      <c r="E397" s="1">
        <v>0</v>
      </c>
      <c r="F397" s="1">
        <v>0</v>
      </c>
      <c r="G397" s="2">
        <f t="shared" si="8"/>
        <v>28710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36250</v>
      </c>
      <c r="E399" s="1">
        <v>0</v>
      </c>
      <c r="F399" s="1">
        <v>0</v>
      </c>
      <c r="G399" s="2">
        <f t="shared" si="8"/>
        <v>28855</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427</v>
      </c>
      <c r="D403" s="1">
        <f>'PR-RAS'!E408</f>
        <v>36250</v>
      </c>
      <c r="E403" s="1">
        <v>0</v>
      </c>
      <c r="F403" s="1">
        <v>0</v>
      </c>
      <c r="G403" s="2">
        <f t="shared" si="8"/>
        <v>29316.654000000002</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2486880</v>
      </c>
      <c r="D407" s="1">
        <f>'PR-RAS'!E412</f>
        <v>2471620.85</v>
      </c>
      <c r="E407" s="1">
        <v>0</v>
      </c>
      <c r="F407" s="1">
        <v>0</v>
      </c>
      <c r="G407" s="2">
        <f t="shared" si="8"/>
        <v>3016629.4102000003</v>
      </c>
      <c r="H407" s="2">
        <f t="shared" si="9"/>
        <v>0.14999999990686774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2389681</v>
      </c>
      <c r="D408" s="1">
        <f>'PR-RAS'!E413</f>
        <v>2275993.4099999997</v>
      </c>
      <c r="E408" s="1">
        <v>0</v>
      </c>
      <c r="F408" s="1">
        <v>0</v>
      </c>
      <c r="G408" s="2">
        <f t="shared" si="8"/>
        <v>2825258.8027399997</v>
      </c>
      <c r="H408" s="2">
        <f t="shared" si="9"/>
        <v>0.40999999968335032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97199</v>
      </c>
      <c r="D409" s="1">
        <f>'PR-RAS'!E414</f>
        <v>195627.44000000041</v>
      </c>
      <c r="E409" s="1">
        <v>0</v>
      </c>
      <c r="F409" s="1">
        <v>0</v>
      </c>
      <c r="G409" s="2">
        <f t="shared" si="8"/>
        <v>199289.18304000032</v>
      </c>
      <c r="H409" s="2">
        <f t="shared" si="9"/>
        <v>0.44000000040978193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466248</v>
      </c>
      <c r="D411" s="1">
        <f>'PR-RAS'!E416</f>
        <v>485494.01</v>
      </c>
      <c r="E411" s="1">
        <v>0</v>
      </c>
      <c r="F411" s="1">
        <v>0</v>
      </c>
      <c r="G411" s="2">
        <f t="shared" si="8"/>
        <v>589266.76819999993</v>
      </c>
      <c r="H411" s="2">
        <f t="shared" si="9"/>
        <v>1.0000000009313226E-2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65163</v>
      </c>
      <c r="D413" s="1">
        <f>'PR-RAS'!E418</f>
        <v>45442.76</v>
      </c>
      <c r="E413" s="1">
        <v>0</v>
      </c>
      <c r="F413" s="1">
        <v>0</v>
      </c>
      <c r="G413" s="2">
        <f t="shared" si="8"/>
        <v>64291.990240000006</v>
      </c>
      <c r="H413" s="2">
        <f t="shared" si="9"/>
        <v>0.23999999999796273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2486880</v>
      </c>
      <c r="D633" s="1">
        <f>'PR-RAS'!E639</f>
        <v>2471620.85</v>
      </c>
      <c r="E633" s="1">
        <v>0</v>
      </c>
      <c r="F633" s="1">
        <v>0</v>
      </c>
      <c r="G633" s="2">
        <f t="shared" si="10"/>
        <v>4695836.9144000001</v>
      </c>
      <c r="H633" s="2">
        <f t="shared" si="11"/>
        <v>0.14999999990686774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2389681</v>
      </c>
      <c r="D634" s="1">
        <f>'PR-RAS'!E640</f>
        <v>2275993.4099999997</v>
      </c>
      <c r="E634" s="1">
        <v>0</v>
      </c>
      <c r="F634" s="1">
        <v>0</v>
      </c>
      <c r="G634" s="2">
        <f t="shared" si="10"/>
        <v>4394075.73006</v>
      </c>
      <c r="H634" s="2">
        <f t="shared" si="11"/>
        <v>0.40999999968335032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97199</v>
      </c>
      <c r="D635" s="1">
        <f>'PR-RAS'!E641</f>
        <v>195627.44000000041</v>
      </c>
      <c r="E635" s="1">
        <v>0</v>
      </c>
      <c r="F635" s="1">
        <v>0</v>
      </c>
      <c r="G635" s="2">
        <f t="shared" si="10"/>
        <v>309679.75992000051</v>
      </c>
      <c r="H635" s="2">
        <f t="shared" si="11"/>
        <v>0.44000000040978193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466248</v>
      </c>
      <c r="D637" s="1">
        <f>'PR-RAS'!E643</f>
        <v>485494.01</v>
      </c>
      <c r="E637" s="1">
        <v>0</v>
      </c>
      <c r="F637" s="1">
        <v>0</v>
      </c>
      <c r="G637" s="2">
        <f t="shared" si="10"/>
        <v>914082.10872000002</v>
      </c>
      <c r="H637" s="2">
        <f t="shared" si="11"/>
        <v>1.0000000009313226E-2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563447</v>
      </c>
      <c r="D639" s="1">
        <f>'PR-RAS'!E645</f>
        <v>681121.45000000042</v>
      </c>
      <c r="E639" s="1">
        <v>0</v>
      </c>
      <c r="F639" s="1">
        <v>0</v>
      </c>
      <c r="G639" s="2">
        <f t="shared" si="10"/>
        <v>1228590.1562000006</v>
      </c>
      <c r="H639" s="2">
        <f t="shared" si="11"/>
        <v>0.45000000041909516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393414</v>
      </c>
      <c r="D642" s="1">
        <f>'PR-RAS'!E649</f>
        <v>455900.5</v>
      </c>
      <c r="E642" s="1">
        <v>0</v>
      </c>
      <c r="F642" s="1">
        <v>0</v>
      </c>
      <c r="G642" s="2">
        <f t="shared" si="10"/>
        <v>836642.81500000006</v>
      </c>
      <c r="H642" s="2">
        <f t="shared" si="11"/>
        <v>0.5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2582334</v>
      </c>
      <c r="D643" s="1">
        <f>'PR-RAS'!E650</f>
        <v>2535388.42</v>
      </c>
      <c r="E643" s="1">
        <v>0</v>
      </c>
      <c r="F643" s="1">
        <v>0</v>
      </c>
      <c r="G643" s="2">
        <f t="shared" si="10"/>
        <v>4913297.1592800003</v>
      </c>
      <c r="H643" s="2">
        <f t="shared" si="11"/>
        <v>0.41999999992549419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2420332</v>
      </c>
      <c r="D644" s="1">
        <f>'PR-RAS'!E651</f>
        <v>2313943.25</v>
      </c>
      <c r="E644" s="1">
        <v>0</v>
      </c>
      <c r="F644" s="1">
        <v>0</v>
      </c>
      <c r="G644" s="2">
        <f t="shared" si="10"/>
        <v>4532004.4955000002</v>
      </c>
      <c r="H644" s="2">
        <f t="shared" si="11"/>
        <v>0.25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555416</v>
      </c>
      <c r="D645" s="1">
        <f>'PR-RAS'!E652</f>
        <v>677345.66999999993</v>
      </c>
      <c r="E645" s="1">
        <v>0</v>
      </c>
      <c r="F645" s="1">
        <v>0</v>
      </c>
      <c r="G645" s="2">
        <f t="shared" si="10"/>
        <v>1230109.12696</v>
      </c>
      <c r="H645" s="2">
        <f t="shared" si="11"/>
        <v>0.33000000007450581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31</v>
      </c>
      <c r="D647" s="1">
        <f>'PR-RAS'!E654</f>
        <v>35</v>
      </c>
      <c r="E647" s="1">
        <v>0</v>
      </c>
      <c r="F647" s="1">
        <v>0</v>
      </c>
      <c r="G647" s="2">
        <f t="shared" si="10"/>
        <v>65.245999999999995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31</v>
      </c>
      <c r="D649" s="1">
        <f>'PR-RAS'!E656</f>
        <v>35</v>
      </c>
      <c r="E649" s="1">
        <v>0</v>
      </c>
      <c r="F649" s="1">
        <v>0</v>
      </c>
      <c r="G649" s="2">
        <f t="shared" si="10"/>
        <v>65.448000000000008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390100</v>
      </c>
      <c r="D669" s="1">
        <f>'PR-RAS'!E676</f>
        <v>652110</v>
      </c>
      <c r="E669" s="1">
        <v>0</v>
      </c>
      <c r="F669" s="1">
        <v>0</v>
      </c>
      <c r="G669" s="2">
        <f t="shared" si="10"/>
        <v>1131805.76</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696432</v>
      </c>
      <c r="D703" s="1">
        <f>'PR-RAS'!E710</f>
        <v>462252.11</v>
      </c>
      <c r="E703" s="1">
        <v>0</v>
      </c>
      <c r="F703" s="1">
        <v>0</v>
      </c>
      <c r="G703" s="2">
        <f t="shared" si="10"/>
        <v>1137897.2264399999</v>
      </c>
      <c r="H703" s="2">
        <f t="shared" si="11"/>
        <v>0.10999999998603016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95587</v>
      </c>
      <c r="D711" s="1">
        <f>'PR-RAS'!E718</f>
        <v>119321.8</v>
      </c>
      <c r="E711" s="1">
        <v>0</v>
      </c>
      <c r="F711" s="1">
        <v>0</v>
      </c>
      <c r="G711" s="2">
        <f t="shared" si="10"/>
        <v>237303.72599999997</v>
      </c>
      <c r="H711" s="2">
        <f t="shared" si="11"/>
        <v>0.19999999999708962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3664</v>
      </c>
      <c r="D713" s="1">
        <f>'PR-RAS'!E720</f>
        <v>4324</v>
      </c>
      <c r="E713" s="1">
        <v>0</v>
      </c>
      <c r="F713" s="1">
        <v>0</v>
      </c>
      <c r="G713" s="2">
        <f t="shared" si="10"/>
        <v>8766.1440000000002</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292532</v>
      </c>
      <c r="D1480" s="6"/>
      <c r="E1480" s="6">
        <v>0</v>
      </c>
      <c r="F1480" s="6">
        <v>0</v>
      </c>
      <c r="G1480" s="7">
        <f t="shared" ref="G1480:G1580" si="34">B1480/1000*C1480</f>
        <v>292.53199999999998</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2313942.6599999997</v>
      </c>
      <c r="D1481" s="1">
        <v>0</v>
      </c>
      <c r="E1481" s="1">
        <v>0</v>
      </c>
      <c r="F1481" s="1">
        <v>0</v>
      </c>
      <c r="G1481" s="2">
        <f t="shared" si="34"/>
        <v>4627.8853199999994</v>
      </c>
      <c r="H1481" s="2">
        <f t="shared" si="35"/>
        <v>0.34000000031664968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2277692.6599999997</v>
      </c>
      <c r="D1483" s="1">
        <v>0</v>
      </c>
      <c r="E1483" s="1">
        <v>0</v>
      </c>
      <c r="F1483" s="1">
        <v>0</v>
      </c>
      <c r="G1483" s="2">
        <f t="shared" si="34"/>
        <v>9110.7706399999988</v>
      </c>
      <c r="H1483" s="2">
        <f t="shared" si="35"/>
        <v>0.34000000031664968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1686294.67</v>
      </c>
      <c r="D1484" s="1">
        <v>0</v>
      </c>
      <c r="E1484" s="1">
        <v>0</v>
      </c>
      <c r="F1484" s="1">
        <v>0</v>
      </c>
      <c r="G1484" s="2">
        <f t="shared" si="34"/>
        <v>8431.4733500000002</v>
      </c>
      <c r="H1484" s="2">
        <f t="shared" si="35"/>
        <v>0.33000000007450581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589276.84</v>
      </c>
      <c r="D1485" s="1">
        <v>0</v>
      </c>
      <c r="E1485" s="1">
        <v>0</v>
      </c>
      <c r="F1485" s="1">
        <v>0</v>
      </c>
      <c r="G1485" s="2">
        <f t="shared" si="34"/>
        <v>3535.66104</v>
      </c>
      <c r="H1485" s="2">
        <f t="shared" si="35"/>
        <v>0.16000000003259629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2121.15</v>
      </c>
      <c r="D1486" s="1">
        <v>0</v>
      </c>
      <c r="E1486" s="1">
        <v>0</v>
      </c>
      <c r="F1486" s="1">
        <v>0</v>
      </c>
      <c r="G1486" s="2">
        <f t="shared" si="34"/>
        <v>14.848050000000001</v>
      </c>
      <c r="H1486" s="2">
        <f t="shared" si="35"/>
        <v>0.15000000000009095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36250</v>
      </c>
      <c r="D1492" s="1">
        <v>0</v>
      </c>
      <c r="E1492" s="1">
        <v>0</v>
      </c>
      <c r="F1492" s="1">
        <v>0</v>
      </c>
      <c r="G1492" s="2">
        <f t="shared" si="34"/>
        <v>471.25</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2606474.6599999997</v>
      </c>
      <c r="D1499" s="1">
        <v>0</v>
      </c>
      <c r="E1499" s="1">
        <v>0</v>
      </c>
      <c r="F1499" s="1">
        <v>0</v>
      </c>
      <c r="G1499" s="2">
        <f t="shared" si="34"/>
        <v>52129.493199999997</v>
      </c>
      <c r="H1499" s="2">
        <f t="shared" si="35"/>
        <v>0.34000000031664968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2570224.6599999997</v>
      </c>
      <c r="D1501" s="1">
        <v>0</v>
      </c>
      <c r="E1501" s="1">
        <v>0</v>
      </c>
      <c r="F1501" s="1">
        <v>0</v>
      </c>
      <c r="G1501" s="2">
        <f t="shared" si="34"/>
        <v>56544.94251999999</v>
      </c>
      <c r="H1501" s="2">
        <f t="shared" si="35"/>
        <v>0.34000000031664968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1978826.67</v>
      </c>
      <c r="D1502" s="1">
        <v>0</v>
      </c>
      <c r="E1502" s="1">
        <v>0</v>
      </c>
      <c r="F1502" s="1">
        <v>0</v>
      </c>
      <c r="G1502" s="2">
        <f t="shared" si="34"/>
        <v>45513.01341</v>
      </c>
      <c r="H1502" s="2">
        <f t="shared" si="35"/>
        <v>0.33000000007450581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589276.84</v>
      </c>
      <c r="D1503" s="1">
        <v>0</v>
      </c>
      <c r="E1503" s="1">
        <v>0</v>
      </c>
      <c r="F1503" s="1">
        <v>0</v>
      </c>
      <c r="G1503" s="2">
        <f t="shared" si="34"/>
        <v>14142.64416</v>
      </c>
      <c r="H1503" s="2">
        <f t="shared" si="35"/>
        <v>0.16000000003259629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2121.15</v>
      </c>
      <c r="D1504" s="1">
        <v>0</v>
      </c>
      <c r="E1504" s="1">
        <v>0</v>
      </c>
      <c r="F1504" s="1">
        <v>0</v>
      </c>
      <c r="G1504" s="2">
        <f t="shared" si="34"/>
        <v>53.028750000000002</v>
      </c>
      <c r="H1504" s="2">
        <f t="shared" si="35"/>
        <v>0.15000000000009095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36250</v>
      </c>
      <c r="D1510" s="1">
        <v>0</v>
      </c>
      <c r="E1510" s="1">
        <v>0</v>
      </c>
      <c r="F1510" s="1">
        <v>0</v>
      </c>
      <c r="G1510" s="2">
        <f t="shared" si="34"/>
        <v>1123.75</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3299</v>
      </c>
      <c r="B1" s="384"/>
      <c r="C1" s="384"/>
      <c r="D1" s="322"/>
    </row>
    <row r="2" spans="1:17" ht="33" customHeight="1" x14ac:dyDescent="0.2">
      <c r="A2" s="385" t="s">
        <v>3300</v>
      </c>
      <c r="B2" s="386"/>
      <c r="C2" s="383"/>
      <c r="D2" s="4"/>
      <c r="E2" s="4"/>
      <c r="F2" s="4"/>
      <c r="G2" s="4"/>
      <c r="H2" s="4"/>
      <c r="I2" s="4"/>
      <c r="J2" s="4"/>
      <c r="K2" s="4"/>
      <c r="L2" s="4"/>
      <c r="M2" s="4"/>
      <c r="N2" s="4"/>
      <c r="O2" s="4"/>
      <c r="P2" s="4"/>
      <c r="Q2" s="4"/>
    </row>
    <row r="3" spans="1:17" ht="18.75" customHeight="1" x14ac:dyDescent="0.2">
      <c r="A3" s="43" t="s">
        <v>3301</v>
      </c>
      <c r="B3" s="387" t="s">
        <v>3302</v>
      </c>
      <c r="C3" s="383"/>
      <c r="D3" s="4"/>
      <c r="E3" s="4"/>
      <c r="F3" s="4"/>
      <c r="G3" s="4"/>
      <c r="H3" s="4"/>
      <c r="I3" s="4"/>
      <c r="J3" s="4"/>
      <c r="K3" s="4"/>
      <c r="L3" s="4"/>
      <c r="M3" s="4"/>
      <c r="N3" s="4"/>
      <c r="O3" s="4"/>
      <c r="P3" s="4"/>
      <c r="Q3" s="4"/>
    </row>
    <row r="4" spans="1:17" ht="37.5" hidden="1" customHeight="1" x14ac:dyDescent="0.2">
      <c r="A4" s="44" t="s">
        <v>3303</v>
      </c>
      <c r="B4" s="382" t="s">
        <v>3304</v>
      </c>
      <c r="C4" s="383"/>
      <c r="D4" s="4"/>
      <c r="E4" s="4"/>
      <c r="F4" s="4"/>
      <c r="G4" s="4"/>
      <c r="H4" s="4"/>
      <c r="I4" s="4"/>
      <c r="J4" s="4"/>
      <c r="K4" s="4"/>
      <c r="L4" s="4"/>
      <c r="M4" s="4"/>
      <c r="N4" s="4"/>
      <c r="O4" s="4"/>
      <c r="P4" s="4"/>
      <c r="Q4" s="4"/>
    </row>
    <row r="5" spans="1:17" ht="48" hidden="1" customHeight="1" x14ac:dyDescent="0.2">
      <c r="A5" s="44" t="s">
        <v>3303</v>
      </c>
      <c r="B5" s="382" t="s">
        <v>3305</v>
      </c>
      <c r="C5" s="383"/>
      <c r="D5" s="4"/>
      <c r="E5" s="4"/>
      <c r="F5" s="4"/>
      <c r="G5" s="4"/>
      <c r="H5" s="4"/>
      <c r="I5" s="4"/>
      <c r="J5" s="4"/>
      <c r="K5" s="4"/>
      <c r="L5" s="4"/>
      <c r="M5" s="4"/>
      <c r="N5" s="4"/>
      <c r="O5" s="4"/>
      <c r="P5" s="4"/>
      <c r="Q5" s="4"/>
    </row>
    <row r="6" spans="1:17" ht="59.25" hidden="1" customHeight="1" x14ac:dyDescent="0.2">
      <c r="A6" s="44" t="s">
        <v>3303</v>
      </c>
      <c r="B6" s="382" t="s">
        <v>3306</v>
      </c>
      <c r="C6" s="383"/>
      <c r="D6" s="4"/>
      <c r="E6" s="4"/>
      <c r="F6" s="4"/>
      <c r="G6" s="4"/>
      <c r="H6" s="4"/>
      <c r="I6" s="4"/>
      <c r="J6" s="4"/>
      <c r="K6" s="4"/>
      <c r="L6" s="4"/>
      <c r="M6" s="4"/>
      <c r="N6" s="4"/>
      <c r="O6" s="4"/>
      <c r="P6" s="4"/>
      <c r="Q6" s="4"/>
    </row>
    <row r="7" spans="1:17" ht="48" hidden="1" customHeight="1" x14ac:dyDescent="0.2">
      <c r="A7" s="44" t="s">
        <v>3307</v>
      </c>
      <c r="B7" s="382" t="s">
        <v>3308</v>
      </c>
      <c r="C7" s="383"/>
      <c r="D7" s="4"/>
      <c r="E7" s="4"/>
      <c r="F7" s="4"/>
      <c r="G7" s="4"/>
      <c r="H7" s="4"/>
      <c r="I7" s="4"/>
      <c r="J7" s="4"/>
      <c r="K7" s="4"/>
      <c r="L7" s="4"/>
      <c r="M7" s="4"/>
      <c r="N7" s="4"/>
      <c r="O7" s="4"/>
      <c r="P7" s="4"/>
      <c r="Q7" s="4"/>
    </row>
    <row r="8" spans="1:17" ht="41.25" hidden="1" customHeight="1" x14ac:dyDescent="0.2">
      <c r="A8" s="44" t="s">
        <v>3309</v>
      </c>
      <c r="B8" s="382" t="s">
        <v>3310</v>
      </c>
      <c r="C8" s="383"/>
      <c r="D8" s="4"/>
      <c r="E8" s="4"/>
      <c r="F8" s="4"/>
      <c r="G8" s="4"/>
      <c r="H8" s="4"/>
      <c r="I8" s="4"/>
      <c r="J8" s="4"/>
      <c r="K8" s="4"/>
      <c r="L8" s="4"/>
      <c r="M8" s="4"/>
      <c r="N8" s="4"/>
      <c r="O8" s="4"/>
      <c r="P8" s="4"/>
      <c r="Q8" s="4"/>
    </row>
    <row r="9" spans="1:17" ht="59.25" hidden="1" customHeight="1" x14ac:dyDescent="0.2">
      <c r="A9" s="44" t="s">
        <v>3311</v>
      </c>
      <c r="B9" s="382" t="s">
        <v>3312</v>
      </c>
      <c r="C9" s="383"/>
      <c r="D9" s="4"/>
      <c r="E9" s="4"/>
      <c r="F9" s="4"/>
      <c r="G9" s="4"/>
      <c r="H9" s="4"/>
      <c r="I9" s="4"/>
      <c r="J9" s="4"/>
      <c r="K9" s="4"/>
      <c r="L9" s="4"/>
      <c r="M9" s="4"/>
      <c r="N9" s="4"/>
      <c r="O9" s="4"/>
      <c r="P9" s="4"/>
      <c r="Q9" s="4"/>
    </row>
    <row r="10" spans="1:17" ht="61.5" hidden="1" customHeight="1" x14ac:dyDescent="0.2">
      <c r="A10" s="44" t="s">
        <v>3311</v>
      </c>
      <c r="B10" s="382" t="s">
        <v>3313</v>
      </c>
      <c r="C10" s="383"/>
      <c r="D10" s="4"/>
      <c r="E10" s="4"/>
      <c r="F10" s="4"/>
      <c r="G10" s="4"/>
      <c r="H10" s="4"/>
      <c r="I10" s="4"/>
      <c r="J10" s="4"/>
      <c r="K10" s="4"/>
      <c r="L10" s="4"/>
      <c r="M10" s="4"/>
      <c r="N10" s="4"/>
      <c r="O10" s="4"/>
      <c r="P10" s="4"/>
      <c r="Q10" s="4"/>
    </row>
    <row r="11" spans="1:17" ht="43.5" hidden="1" customHeight="1" x14ac:dyDescent="0.2">
      <c r="A11" s="44" t="s">
        <v>3311</v>
      </c>
      <c r="B11" s="382" t="s">
        <v>3314</v>
      </c>
      <c r="C11" s="383"/>
      <c r="D11" s="4"/>
      <c r="E11" s="4"/>
      <c r="F11" s="4"/>
      <c r="G11" s="4"/>
      <c r="H11" s="4"/>
      <c r="I11" s="4"/>
      <c r="J11" s="4"/>
      <c r="K11" s="4"/>
      <c r="L11" s="4"/>
      <c r="M11" s="4"/>
      <c r="N11" s="4"/>
      <c r="O11" s="4"/>
      <c r="P11" s="4"/>
      <c r="Q11" s="4"/>
    </row>
    <row r="12" spans="1:17" ht="27.75" hidden="1" customHeight="1" x14ac:dyDescent="0.2">
      <c r="A12" s="44" t="s">
        <v>3315</v>
      </c>
      <c r="B12" s="382" t="s">
        <v>3316</v>
      </c>
      <c r="C12" s="383"/>
      <c r="D12" s="4"/>
      <c r="E12" s="4"/>
      <c r="F12" s="4"/>
      <c r="G12" s="4"/>
      <c r="H12" s="4"/>
      <c r="I12" s="4"/>
      <c r="J12" s="4"/>
      <c r="K12" s="4"/>
      <c r="L12" s="4"/>
      <c r="M12" s="4"/>
      <c r="N12" s="4"/>
      <c r="O12" s="4"/>
      <c r="P12" s="4"/>
      <c r="Q12" s="4"/>
    </row>
    <row r="13" spans="1:17" ht="27.75" hidden="1" customHeight="1" x14ac:dyDescent="0.2">
      <c r="A13" s="44" t="s">
        <v>3317</v>
      </c>
      <c r="B13" s="382" t="s">
        <v>3318</v>
      </c>
      <c r="C13" s="383"/>
      <c r="D13" s="4"/>
      <c r="E13" s="4"/>
      <c r="F13" s="4"/>
      <c r="G13" s="4"/>
      <c r="H13" s="4"/>
      <c r="I13" s="4"/>
      <c r="J13" s="4"/>
      <c r="K13" s="4"/>
      <c r="L13" s="4"/>
      <c r="M13" s="4"/>
      <c r="N13" s="4"/>
      <c r="O13" s="4"/>
      <c r="P13" s="4"/>
      <c r="Q13" s="4"/>
    </row>
    <row r="14" spans="1:17" ht="45.75" hidden="1" customHeight="1" x14ac:dyDescent="0.2">
      <c r="A14" s="44" t="s">
        <v>3319</v>
      </c>
      <c r="B14" s="382" t="s">
        <v>3320</v>
      </c>
      <c r="C14" s="383"/>
      <c r="D14" s="4"/>
      <c r="E14" s="4"/>
      <c r="F14" s="4"/>
      <c r="G14" s="4"/>
      <c r="H14" s="4"/>
      <c r="I14" s="4"/>
      <c r="J14" s="4"/>
      <c r="K14" s="4"/>
      <c r="L14" s="4"/>
      <c r="M14" s="4"/>
      <c r="N14" s="4"/>
      <c r="O14" s="4"/>
      <c r="P14" s="4"/>
      <c r="Q14" s="4"/>
    </row>
    <row r="15" spans="1:17" ht="45.75" hidden="1" customHeight="1" x14ac:dyDescent="0.2">
      <c r="A15" s="44" t="s">
        <v>3321</v>
      </c>
      <c r="B15" s="382" t="s">
        <v>3322</v>
      </c>
      <c r="C15" s="383"/>
      <c r="D15" s="4"/>
      <c r="E15" s="4"/>
      <c r="F15" s="4"/>
      <c r="G15" s="4"/>
      <c r="H15" s="4"/>
      <c r="I15" s="4"/>
      <c r="J15" s="4"/>
      <c r="K15" s="4"/>
      <c r="L15" s="4"/>
      <c r="M15" s="4"/>
      <c r="N15" s="4"/>
      <c r="O15" s="4"/>
      <c r="P15" s="4"/>
      <c r="Q15" s="4"/>
    </row>
    <row r="16" spans="1:17" ht="51" hidden="1" customHeight="1" x14ac:dyDescent="0.2">
      <c r="A16" s="44" t="s">
        <v>3323</v>
      </c>
      <c r="B16" s="382" t="s">
        <v>3324</v>
      </c>
      <c r="C16" s="383"/>
      <c r="D16" s="4"/>
      <c r="E16" s="4"/>
      <c r="F16" s="4"/>
      <c r="G16" s="4"/>
      <c r="H16" s="4"/>
      <c r="I16" s="4"/>
      <c r="J16" s="4"/>
      <c r="K16" s="4"/>
      <c r="L16" s="4"/>
      <c r="M16" s="4"/>
      <c r="N16" s="4"/>
      <c r="O16" s="4"/>
      <c r="P16" s="4"/>
      <c r="Q16" s="4"/>
    </row>
    <row r="17" spans="1:17" ht="27.75" hidden="1" customHeight="1" x14ac:dyDescent="0.2">
      <c r="A17" s="44" t="s">
        <v>3325</v>
      </c>
      <c r="B17" s="382" t="s">
        <v>3326</v>
      </c>
      <c r="C17" s="383"/>
      <c r="D17" s="4"/>
      <c r="E17" s="4"/>
      <c r="F17" s="4"/>
      <c r="G17" s="4"/>
      <c r="H17" s="4"/>
      <c r="I17" s="4"/>
      <c r="J17" s="4"/>
      <c r="K17" s="4"/>
      <c r="L17" s="4"/>
      <c r="M17" s="4"/>
      <c r="N17" s="4"/>
      <c r="O17" s="4"/>
      <c r="P17" s="4"/>
      <c r="Q17" s="4"/>
    </row>
    <row r="18" spans="1:17" ht="27.75" hidden="1" customHeight="1" x14ac:dyDescent="0.2">
      <c r="A18" s="44" t="s">
        <v>3327</v>
      </c>
      <c r="B18" s="382" t="s">
        <v>3328</v>
      </c>
      <c r="C18" s="383"/>
      <c r="D18" s="4"/>
      <c r="E18" s="4"/>
      <c r="F18" s="4"/>
      <c r="G18" s="4"/>
      <c r="H18" s="4"/>
      <c r="I18" s="4"/>
      <c r="J18" s="4"/>
      <c r="K18" s="4"/>
      <c r="L18" s="4"/>
      <c r="M18" s="4"/>
      <c r="N18" s="4"/>
      <c r="O18" s="4"/>
      <c r="P18" s="4"/>
      <c r="Q18" s="4"/>
    </row>
    <row r="19" spans="1:17" ht="45" hidden="1" customHeight="1" x14ac:dyDescent="0.2">
      <c r="A19" s="44" t="s">
        <v>3327</v>
      </c>
      <c r="B19" s="382" t="s">
        <v>3329</v>
      </c>
      <c r="C19" s="383"/>
      <c r="D19" s="4"/>
      <c r="E19" s="4"/>
      <c r="F19" s="4"/>
      <c r="G19" s="4"/>
      <c r="H19" s="4"/>
      <c r="I19" s="4"/>
      <c r="J19" s="4"/>
      <c r="K19" s="4"/>
      <c r="L19" s="4"/>
      <c r="M19" s="4"/>
      <c r="N19" s="4"/>
      <c r="O19" s="4"/>
      <c r="P19" s="4"/>
      <c r="Q19" s="4"/>
    </row>
    <row r="20" spans="1:17" ht="45" hidden="1" customHeight="1" x14ac:dyDescent="0.2">
      <c r="A20" s="44" t="s">
        <v>3330</v>
      </c>
      <c r="B20" s="382" t="s">
        <v>3331</v>
      </c>
      <c r="C20" s="383"/>
      <c r="D20" s="4"/>
      <c r="E20" s="4"/>
      <c r="F20" s="4"/>
      <c r="G20" s="4"/>
      <c r="H20" s="4"/>
      <c r="I20" s="4"/>
      <c r="J20" s="4"/>
      <c r="K20" s="4"/>
      <c r="L20" s="4"/>
      <c r="M20" s="4"/>
      <c r="N20" s="4"/>
      <c r="O20" s="4"/>
      <c r="P20" s="4"/>
      <c r="Q20" s="4"/>
    </row>
    <row r="21" spans="1:17" ht="30" hidden="1" customHeight="1" x14ac:dyDescent="0.2">
      <c r="A21" s="44" t="s">
        <v>3332</v>
      </c>
      <c r="B21" s="382" t="s">
        <v>3333</v>
      </c>
      <c r="C21" s="383"/>
      <c r="D21" s="4"/>
      <c r="E21" s="4"/>
      <c r="F21" s="4"/>
      <c r="G21" s="4"/>
      <c r="H21" s="4"/>
      <c r="I21" s="4"/>
      <c r="J21" s="4"/>
      <c r="K21" s="4"/>
      <c r="L21" s="4"/>
      <c r="M21" s="4"/>
      <c r="N21" s="4"/>
      <c r="O21" s="4"/>
      <c r="P21" s="4"/>
      <c r="Q21" s="4"/>
    </row>
    <row r="22" spans="1:17" ht="30" hidden="1" customHeight="1" x14ac:dyDescent="0.2">
      <c r="A22" s="44" t="s">
        <v>3334</v>
      </c>
      <c r="B22" s="382" t="s">
        <v>3335</v>
      </c>
      <c r="C22" s="383"/>
      <c r="D22" s="4"/>
      <c r="E22" s="4"/>
      <c r="F22" s="4"/>
      <c r="G22" s="4"/>
      <c r="H22" s="4"/>
      <c r="I22" s="4"/>
      <c r="J22" s="4"/>
      <c r="K22" s="4"/>
      <c r="L22" s="4"/>
      <c r="M22" s="4"/>
      <c r="N22" s="4"/>
      <c r="O22" s="4"/>
      <c r="P22" s="4"/>
      <c r="Q22" s="4"/>
    </row>
    <row r="23" spans="1:17" ht="30" hidden="1" customHeight="1" x14ac:dyDescent="0.2">
      <c r="A23" s="44" t="s">
        <v>3336</v>
      </c>
      <c r="B23" s="382" t="s">
        <v>3337</v>
      </c>
      <c r="C23" s="383"/>
      <c r="D23" s="4"/>
      <c r="E23" s="4"/>
      <c r="F23" s="4"/>
      <c r="G23" s="4"/>
      <c r="H23" s="4"/>
      <c r="I23" s="4"/>
      <c r="J23" s="4"/>
      <c r="K23" s="4"/>
      <c r="L23" s="4"/>
      <c r="M23" s="4"/>
      <c r="N23" s="4"/>
      <c r="O23" s="4"/>
      <c r="P23" s="4"/>
      <c r="Q23" s="4"/>
    </row>
    <row r="24" spans="1:17" ht="30" hidden="1" customHeight="1" x14ac:dyDescent="0.2">
      <c r="A24" s="44" t="s">
        <v>3338</v>
      </c>
      <c r="B24" s="382" t="s">
        <v>3339</v>
      </c>
      <c r="C24" s="383"/>
      <c r="D24" s="4"/>
      <c r="E24" s="4"/>
      <c r="F24" s="4"/>
      <c r="G24" s="4"/>
      <c r="H24" s="4"/>
      <c r="I24" s="4"/>
      <c r="J24" s="4"/>
      <c r="K24" s="4"/>
      <c r="L24" s="4"/>
      <c r="M24" s="4"/>
      <c r="N24" s="4"/>
      <c r="O24" s="4"/>
      <c r="P24" s="4"/>
      <c r="Q24" s="4"/>
    </row>
    <row r="25" spans="1:17" ht="30" hidden="1" customHeight="1" x14ac:dyDescent="0.2">
      <c r="A25" s="44" t="s">
        <v>3340</v>
      </c>
      <c r="B25" s="382" t="s">
        <v>3341</v>
      </c>
      <c r="C25" s="383"/>
      <c r="D25" s="4"/>
      <c r="E25" s="4"/>
      <c r="F25" s="4"/>
      <c r="G25" s="4"/>
      <c r="H25" s="4"/>
      <c r="I25" s="4"/>
      <c r="J25" s="4"/>
      <c r="K25" s="4"/>
      <c r="L25" s="4"/>
      <c r="M25" s="4"/>
      <c r="N25" s="4"/>
      <c r="O25" s="4"/>
      <c r="P25" s="4"/>
      <c r="Q25" s="4"/>
    </row>
    <row r="26" spans="1:17" ht="30" hidden="1" customHeight="1" x14ac:dyDescent="0.2">
      <c r="A26" s="44" t="s">
        <v>3342</v>
      </c>
      <c r="B26" s="382" t="s">
        <v>3343</v>
      </c>
      <c r="C26" s="383"/>
      <c r="D26" s="4"/>
      <c r="E26" s="4"/>
      <c r="F26" s="4"/>
      <c r="G26" s="4"/>
      <c r="H26" s="4"/>
      <c r="I26" s="4"/>
      <c r="J26" s="4"/>
      <c r="K26" s="4"/>
      <c r="L26" s="4"/>
      <c r="M26" s="4"/>
      <c r="N26" s="4"/>
      <c r="O26" s="4"/>
      <c r="P26" s="4"/>
      <c r="Q26" s="4"/>
    </row>
    <row r="27" spans="1:17" ht="70.5" hidden="1" customHeight="1" x14ac:dyDescent="0.2">
      <c r="A27" s="44" t="s">
        <v>3344</v>
      </c>
      <c r="B27" s="382" t="s">
        <v>3345</v>
      </c>
      <c r="C27" s="383"/>
      <c r="D27" s="4"/>
      <c r="E27" s="4"/>
      <c r="F27" s="4"/>
      <c r="G27" s="4"/>
      <c r="H27" s="4"/>
      <c r="I27" s="4"/>
      <c r="J27" s="4"/>
      <c r="K27" s="4"/>
      <c r="L27" s="4"/>
      <c r="M27" s="4"/>
      <c r="N27" s="4"/>
      <c r="O27" s="4"/>
      <c r="P27" s="4"/>
      <c r="Q27" s="4"/>
    </row>
    <row r="28" spans="1:17" ht="48" hidden="1" customHeight="1" x14ac:dyDescent="0.2">
      <c r="A28" s="44" t="s">
        <v>3346</v>
      </c>
      <c r="B28" s="382" t="s">
        <v>3347</v>
      </c>
      <c r="C28" s="383"/>
      <c r="D28" s="4"/>
      <c r="E28" s="4"/>
      <c r="F28" s="4"/>
      <c r="G28" s="4"/>
      <c r="H28" s="4"/>
      <c r="I28" s="4"/>
      <c r="J28" s="4"/>
      <c r="K28" s="4"/>
      <c r="L28" s="4"/>
      <c r="M28" s="4"/>
      <c r="N28" s="4"/>
      <c r="O28" s="4"/>
      <c r="P28" s="4"/>
      <c r="Q28" s="4"/>
    </row>
    <row r="29" spans="1:17" ht="100.5" hidden="1" customHeight="1" x14ac:dyDescent="0.2">
      <c r="A29" s="44" t="s">
        <v>3348</v>
      </c>
      <c r="B29" s="382" t="s">
        <v>3349</v>
      </c>
      <c r="C29" s="383"/>
      <c r="D29" s="4"/>
      <c r="E29" s="4"/>
      <c r="F29" s="4"/>
      <c r="G29" s="4"/>
      <c r="H29" s="4"/>
      <c r="I29" s="4"/>
      <c r="J29" s="4"/>
      <c r="K29" s="4"/>
      <c r="L29" s="4"/>
      <c r="M29" s="4"/>
      <c r="N29" s="4"/>
      <c r="O29" s="4"/>
      <c r="P29" s="4"/>
      <c r="Q29" s="4"/>
    </row>
    <row r="30" spans="1:17" ht="45" hidden="1" customHeight="1" x14ac:dyDescent="0.2">
      <c r="A30" s="44" t="s">
        <v>3350</v>
      </c>
      <c r="B30" s="382" t="s">
        <v>3351</v>
      </c>
      <c r="C30" s="383"/>
      <c r="D30" s="4"/>
      <c r="E30" s="4"/>
      <c r="F30" s="4"/>
      <c r="G30" s="4"/>
      <c r="H30" s="4"/>
      <c r="I30" s="4"/>
      <c r="J30" s="4"/>
      <c r="K30" s="4"/>
      <c r="L30" s="4"/>
      <c r="M30" s="4"/>
      <c r="N30" s="4"/>
      <c r="O30" s="4"/>
      <c r="P30" s="4"/>
      <c r="Q30" s="4"/>
    </row>
    <row r="31" spans="1:17" ht="45" hidden="1" customHeight="1" x14ac:dyDescent="0.2">
      <c r="A31" s="44" t="s">
        <v>3352</v>
      </c>
      <c r="B31" s="382" t="s">
        <v>3353</v>
      </c>
      <c r="C31" s="383"/>
      <c r="D31" s="4"/>
      <c r="E31" s="4"/>
      <c r="F31" s="4"/>
      <c r="G31" s="4"/>
      <c r="H31" s="4"/>
      <c r="I31" s="4"/>
      <c r="J31" s="4"/>
      <c r="K31" s="4"/>
      <c r="L31" s="4"/>
      <c r="M31" s="4"/>
      <c r="N31" s="4"/>
      <c r="O31" s="4"/>
      <c r="P31" s="4"/>
      <c r="Q31" s="4"/>
    </row>
    <row r="32" spans="1:17" ht="45" hidden="1" customHeight="1" x14ac:dyDescent="0.2">
      <c r="A32" s="44" t="s">
        <v>3354</v>
      </c>
      <c r="B32" s="382" t="s">
        <v>3355</v>
      </c>
      <c r="C32" s="383"/>
      <c r="D32" s="4"/>
      <c r="E32" s="4"/>
      <c r="F32" s="4"/>
      <c r="G32" s="4"/>
      <c r="H32" s="4"/>
      <c r="I32" s="4"/>
      <c r="J32" s="4"/>
      <c r="K32" s="4"/>
      <c r="L32" s="4"/>
      <c r="M32" s="4"/>
      <c r="N32" s="4"/>
      <c r="O32" s="4"/>
      <c r="P32" s="4"/>
      <c r="Q32" s="4"/>
    </row>
    <row r="33" spans="1:21" ht="72" hidden="1" customHeight="1" x14ac:dyDescent="0.2">
      <c r="A33" s="44" t="s">
        <v>3356</v>
      </c>
      <c r="B33" s="382" t="s">
        <v>3357</v>
      </c>
      <c r="C33" s="383"/>
      <c r="D33" s="4"/>
      <c r="E33" s="4"/>
      <c r="F33" s="4"/>
      <c r="G33" s="4"/>
      <c r="H33" s="4"/>
      <c r="I33" s="4"/>
      <c r="J33" s="4"/>
      <c r="K33" s="4"/>
      <c r="L33" s="4"/>
      <c r="M33" s="4"/>
      <c r="N33" s="4"/>
      <c r="O33" s="4"/>
      <c r="P33" s="4"/>
      <c r="Q33" s="4"/>
    </row>
    <row r="34" spans="1:21" ht="79.5" hidden="1" customHeight="1" x14ac:dyDescent="0.2">
      <c r="A34" s="44" t="s">
        <v>3358</v>
      </c>
      <c r="B34" s="382" t="s">
        <v>3359</v>
      </c>
      <c r="C34" s="383"/>
      <c r="D34" s="4"/>
      <c r="E34" s="4"/>
      <c r="F34" s="4"/>
      <c r="G34" s="4"/>
      <c r="H34" s="4"/>
      <c r="I34" s="4"/>
      <c r="J34" s="4"/>
      <c r="K34" s="4"/>
      <c r="L34" s="4"/>
      <c r="M34" s="4"/>
      <c r="N34" s="4"/>
      <c r="O34" s="4"/>
      <c r="P34" s="4"/>
      <c r="Q34" s="4"/>
    </row>
    <row r="35" spans="1:21" ht="70.5" hidden="1" customHeight="1" x14ac:dyDescent="0.2">
      <c r="A35" s="44" t="s">
        <v>3360</v>
      </c>
      <c r="B35" s="382" t="s">
        <v>3361</v>
      </c>
      <c r="C35" s="383"/>
      <c r="D35" s="4"/>
      <c r="E35" s="4"/>
      <c r="F35" s="4"/>
      <c r="G35" s="4"/>
      <c r="H35" s="4"/>
      <c r="I35" s="4"/>
      <c r="J35" s="4"/>
      <c r="K35" s="4"/>
      <c r="L35" s="4"/>
      <c r="M35" s="4"/>
      <c r="N35" s="4"/>
      <c r="O35" s="4"/>
      <c r="P35" s="4"/>
      <c r="Q35" s="4"/>
    </row>
    <row r="36" spans="1:21" ht="45.75" hidden="1" customHeight="1" x14ac:dyDescent="0.2">
      <c r="A36" s="44" t="s">
        <v>3362</v>
      </c>
      <c r="B36" s="382" t="s">
        <v>3363</v>
      </c>
      <c r="C36" s="383"/>
      <c r="D36" s="4"/>
      <c r="E36" s="4"/>
      <c r="F36" s="4"/>
      <c r="G36" s="4"/>
      <c r="H36" s="4"/>
      <c r="I36" s="4"/>
      <c r="J36" s="4"/>
      <c r="K36" s="4"/>
      <c r="L36" s="4"/>
      <c r="M36" s="4"/>
      <c r="N36" s="4"/>
      <c r="O36" s="4"/>
      <c r="P36" s="4"/>
      <c r="Q36" s="4"/>
    </row>
    <row r="37" spans="1:21" ht="54.75" hidden="1" customHeight="1" x14ac:dyDescent="0.2">
      <c r="A37" s="44" t="s">
        <v>3364</v>
      </c>
      <c r="B37" s="382" t="s">
        <v>3365</v>
      </c>
      <c r="C37" s="383"/>
      <c r="D37" s="4"/>
      <c r="E37" s="4"/>
      <c r="F37" s="4"/>
      <c r="G37" s="4"/>
      <c r="H37" s="4"/>
      <c r="I37" s="4"/>
      <c r="J37" s="4"/>
      <c r="K37" s="4"/>
      <c r="L37" s="4"/>
      <c r="M37" s="4"/>
      <c r="N37" s="4"/>
      <c r="O37" s="4"/>
      <c r="P37" s="4"/>
      <c r="Q37" s="4"/>
    </row>
    <row r="38" spans="1:21" ht="37.5" hidden="1" customHeight="1" x14ac:dyDescent="0.2">
      <c r="A38" s="44" t="s">
        <v>3366</v>
      </c>
      <c r="B38" s="382" t="s">
        <v>3367</v>
      </c>
      <c r="C38" s="383"/>
      <c r="D38" s="4"/>
      <c r="E38" s="4"/>
      <c r="F38" s="4"/>
      <c r="G38" s="4"/>
      <c r="H38" s="4"/>
      <c r="I38" s="4"/>
      <c r="J38" s="4"/>
      <c r="K38" s="4"/>
      <c r="L38" s="4"/>
      <c r="M38" s="4"/>
      <c r="N38" s="4"/>
      <c r="O38" s="4"/>
      <c r="P38" s="4"/>
      <c r="Q38" s="4"/>
    </row>
    <row r="39" spans="1:21" ht="61.5" hidden="1" customHeight="1" x14ac:dyDescent="0.2">
      <c r="A39" s="44" t="s">
        <v>3368</v>
      </c>
      <c r="B39" s="382" t="s">
        <v>3369</v>
      </c>
      <c r="C39" s="383"/>
      <c r="D39" s="4"/>
      <c r="E39" s="4"/>
      <c r="F39" s="4"/>
      <c r="G39" s="4"/>
      <c r="H39" s="4"/>
      <c r="I39" s="4"/>
      <c r="J39" s="4"/>
      <c r="K39" s="4"/>
      <c r="L39" s="4"/>
      <c r="M39" s="4"/>
      <c r="N39" s="4"/>
      <c r="O39" s="4"/>
      <c r="P39" s="4"/>
      <c r="Q39" s="4"/>
    </row>
    <row r="40" spans="1:21" ht="53.25" hidden="1" customHeight="1" x14ac:dyDescent="0.2">
      <c r="A40" s="44" t="s">
        <v>3370</v>
      </c>
      <c r="B40" s="382" t="s">
        <v>3371</v>
      </c>
      <c r="C40" s="383"/>
      <c r="D40" s="4"/>
      <c r="E40" s="4"/>
      <c r="F40" s="4"/>
      <c r="G40" s="4"/>
      <c r="H40" s="4"/>
      <c r="I40" s="4"/>
      <c r="J40" s="4"/>
      <c r="K40" s="4"/>
      <c r="L40" s="4"/>
      <c r="M40" s="4"/>
      <c r="N40" s="4"/>
      <c r="O40" s="4"/>
      <c r="P40" s="4"/>
      <c r="Q40" s="4"/>
    </row>
    <row r="41" spans="1:21" ht="73.5" hidden="1" customHeight="1" x14ac:dyDescent="0.2">
      <c r="A41" s="44" t="s">
        <v>3372</v>
      </c>
      <c r="B41" s="382" t="s">
        <v>3373</v>
      </c>
      <c r="C41" s="383"/>
      <c r="D41" s="4"/>
      <c r="E41" s="4"/>
      <c r="F41" s="4"/>
      <c r="G41" s="4"/>
      <c r="H41" s="4"/>
      <c r="I41" s="4"/>
      <c r="J41" s="4"/>
      <c r="K41" s="4"/>
      <c r="L41" s="4"/>
      <c r="M41" s="4"/>
      <c r="N41" s="4"/>
      <c r="O41" s="4"/>
      <c r="P41" s="4"/>
      <c r="Q41" s="4"/>
    </row>
    <row r="42" spans="1:21" ht="57.75" hidden="1" customHeight="1" x14ac:dyDescent="0.2">
      <c r="A42" s="44" t="s">
        <v>3374</v>
      </c>
      <c r="B42" s="382" t="s">
        <v>3375</v>
      </c>
      <c r="C42" s="383"/>
      <c r="D42" s="4"/>
      <c r="E42" s="4"/>
      <c r="F42" s="4"/>
      <c r="G42" s="4"/>
      <c r="H42" s="4"/>
      <c r="I42" s="4"/>
      <c r="J42" s="4"/>
      <c r="K42" s="4"/>
      <c r="L42" s="4"/>
      <c r="M42" s="4"/>
      <c r="N42" s="4"/>
      <c r="O42" s="4"/>
      <c r="P42" s="4"/>
      <c r="Q42" s="4"/>
    </row>
    <row r="43" spans="1:21" ht="84" hidden="1" customHeight="1" x14ac:dyDescent="0.2">
      <c r="A43" s="44" t="s">
        <v>3376</v>
      </c>
      <c r="B43" s="382" t="s">
        <v>3377</v>
      </c>
      <c r="C43" s="383"/>
      <c r="D43" s="4"/>
      <c r="E43" s="4"/>
      <c r="F43" s="4"/>
      <c r="G43" s="4"/>
      <c r="H43" s="4"/>
      <c r="I43" s="4"/>
      <c r="J43" s="4"/>
      <c r="K43" s="4"/>
      <c r="L43" s="4"/>
      <c r="M43" s="4"/>
      <c r="N43" s="4"/>
      <c r="O43" s="4"/>
      <c r="P43" s="4"/>
      <c r="Q43" s="4"/>
    </row>
    <row r="44" spans="1:21" ht="48" hidden="1" customHeight="1" x14ac:dyDescent="0.2">
      <c r="A44" s="44" t="s">
        <v>3378</v>
      </c>
      <c r="B44" s="382" t="s">
        <v>3379</v>
      </c>
      <c r="C44" s="383"/>
      <c r="D44" s="4"/>
      <c r="E44" s="4"/>
      <c r="F44" s="4"/>
      <c r="G44" s="4"/>
      <c r="H44" s="4"/>
      <c r="I44" s="4"/>
      <c r="J44" s="4"/>
      <c r="K44" s="4"/>
      <c r="L44" s="4"/>
      <c r="M44" s="4"/>
      <c r="N44" s="4"/>
      <c r="O44" s="4"/>
      <c r="P44" s="4"/>
      <c r="Q44" s="4"/>
    </row>
    <row r="45" spans="1:21" ht="57" hidden="1" customHeight="1" x14ac:dyDescent="0.2">
      <c r="A45" s="44" t="s">
        <v>3380</v>
      </c>
      <c r="B45" s="382" t="s">
        <v>3381</v>
      </c>
      <c r="C45" s="383"/>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91" t="s">
        <v>3383</v>
      </c>
      <c r="C46" s="383"/>
      <c r="D46" s="42"/>
      <c r="E46" s="4"/>
      <c r="F46" s="4"/>
      <c r="G46" s="4"/>
      <c r="H46" s="4"/>
      <c r="I46" s="4"/>
      <c r="J46" s="4"/>
      <c r="K46" s="4"/>
      <c r="L46" s="4"/>
      <c r="M46" s="4"/>
      <c r="N46" s="4"/>
      <c r="O46" s="4"/>
      <c r="P46" s="4"/>
      <c r="Q46" s="4"/>
    </row>
    <row r="47" spans="1:21" ht="66" hidden="1" customHeight="1" x14ac:dyDescent="0.2">
      <c r="A47" s="50" t="s">
        <v>3384</v>
      </c>
      <c r="B47" s="392" t="s">
        <v>3385</v>
      </c>
      <c r="C47" s="392"/>
      <c r="D47" s="4"/>
      <c r="E47" s="4"/>
      <c r="F47" s="4"/>
      <c r="G47" s="4"/>
      <c r="H47" s="4"/>
      <c r="I47" s="4"/>
      <c r="J47" s="4"/>
      <c r="K47" s="4"/>
      <c r="L47" s="4"/>
      <c r="M47" s="4"/>
      <c r="N47" s="4"/>
      <c r="O47" s="4"/>
      <c r="P47" s="4"/>
      <c r="Q47" s="4"/>
    </row>
    <row r="48" spans="1:21" ht="123.75" customHeight="1" x14ac:dyDescent="0.2">
      <c r="A48" s="312" t="s">
        <v>3386</v>
      </c>
      <c r="B48" s="390" t="s">
        <v>3387</v>
      </c>
      <c r="C48" s="389"/>
      <c r="D48" s="4"/>
      <c r="E48" s="4"/>
      <c r="F48" s="4"/>
      <c r="G48" s="4"/>
      <c r="H48" s="4"/>
      <c r="I48" s="4"/>
      <c r="J48" s="4"/>
      <c r="K48" s="4"/>
      <c r="L48" s="4"/>
      <c r="M48" s="4"/>
      <c r="N48" s="4"/>
      <c r="O48" s="4"/>
      <c r="P48" s="4"/>
      <c r="Q48" s="4"/>
    </row>
    <row r="49" spans="1:17" s="306" customFormat="1" ht="34.5" customHeight="1" x14ac:dyDescent="0.2">
      <c r="A49" s="312" t="s">
        <v>3388</v>
      </c>
      <c r="B49" s="388" t="s">
        <v>3389</v>
      </c>
      <c r="C49" s="389"/>
      <c r="D49" s="4"/>
      <c r="E49" s="4"/>
      <c r="F49" s="4"/>
      <c r="G49" s="4"/>
      <c r="H49" s="4"/>
      <c r="I49" s="4"/>
      <c r="J49" s="4"/>
      <c r="K49" s="4"/>
      <c r="L49" s="4"/>
      <c r="M49" s="4"/>
      <c r="N49" s="4"/>
      <c r="O49" s="4"/>
      <c r="P49" s="4"/>
      <c r="Q49" s="4"/>
    </row>
    <row r="50" spans="1:17" s="313" customFormat="1" ht="34.5" customHeight="1" x14ac:dyDescent="0.2">
      <c r="A50" s="312" t="s">
        <v>3390</v>
      </c>
      <c r="B50" s="388" t="s">
        <v>3391</v>
      </c>
      <c r="C50" s="389"/>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7" t="s">
        <v>22</v>
      </c>
      <c r="B2" s="328"/>
      <c r="C2" s="328"/>
      <c r="D2" s="328"/>
      <c r="E2" s="328"/>
      <c r="F2" s="328"/>
      <c r="G2" s="328"/>
      <c r="H2" s="328"/>
      <c r="I2" s="328"/>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29" t="s">
        <v>24</v>
      </c>
      <c r="B4" s="330"/>
      <c r="C4" s="330"/>
      <c r="D4" s="330"/>
      <c r="E4" s="330"/>
      <c r="F4" s="330"/>
      <c r="G4" s="330"/>
      <c r="H4" s="330"/>
      <c r="I4" s="330"/>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34821</v>
      </c>
      <c r="H6" s="20" t="s">
        <v>26</v>
      </c>
      <c r="I6" s="21" t="s">
        <v>27</v>
      </c>
      <c r="J6" s="4"/>
      <c r="L6" s="4"/>
      <c r="M6" s="4"/>
      <c r="N6" s="4"/>
      <c r="O6" s="4"/>
      <c r="P6" s="4"/>
      <c r="Q6" s="4"/>
      <c r="R6" s="4"/>
      <c r="S6" s="4"/>
      <c r="T6" s="4"/>
      <c r="U6" s="4"/>
      <c r="V6" s="4"/>
      <c r="W6" s="4"/>
      <c r="X6" s="4"/>
    </row>
    <row r="7" spans="1:24" ht="15" customHeight="1" x14ac:dyDescent="0.2">
      <c r="B7" s="22"/>
      <c r="C7" s="23"/>
      <c r="D7" s="24"/>
      <c r="E7" s="331" t="s">
        <v>28</v>
      </c>
      <c r="F7" s="334" t="s">
        <v>29</v>
      </c>
      <c r="G7" s="335"/>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32"/>
      <c r="F8" s="323" t="s">
        <v>32</v>
      </c>
      <c r="G8" s="324"/>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2"/>
      <c r="F9" s="325" t="s">
        <v>33</v>
      </c>
      <c r="G9" s="326"/>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32"/>
      <c r="F10" s="323" t="s">
        <v>36</v>
      </c>
      <c r="G10" s="324"/>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3"/>
      <c r="F11" s="336" t="s">
        <v>37</v>
      </c>
      <c r="G11" s="337"/>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41" t="s">
        <v>41</v>
      </c>
      <c r="C15" s="342"/>
      <c r="D15" s="342"/>
      <c r="E15" s="342"/>
      <c r="F15" s="343"/>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8" t="s">
        <v>29</v>
      </c>
      <c r="B16" s="344" t="str">
        <f>'PR-RAS'!B6</f>
        <v xml:space="preserve">PRIHODI POSLOVANJA (šifre 61+62+63+64+65+66+67+68) </v>
      </c>
      <c r="C16" s="345"/>
      <c r="D16" s="345"/>
      <c r="E16" s="345"/>
      <c r="F16" s="346"/>
      <c r="G16" s="35" t="str">
        <f>'PR-RAS'!C6</f>
        <v>6</v>
      </c>
      <c r="H16" s="206">
        <f>'PR-RAS'!D6</f>
        <v>2486880</v>
      </c>
      <c r="I16" s="206">
        <f>'PR-RAS'!E6</f>
        <v>2471620.85</v>
      </c>
      <c r="J16" s="4"/>
      <c r="K16" s="4"/>
      <c r="L16" s="4"/>
      <c r="M16" s="4"/>
      <c r="N16" s="4"/>
      <c r="O16" s="4"/>
      <c r="P16" s="4"/>
      <c r="Q16" s="4"/>
      <c r="R16" s="4"/>
      <c r="S16" s="4"/>
      <c r="T16" s="4"/>
      <c r="U16" s="4"/>
      <c r="V16" s="4"/>
      <c r="W16" s="4"/>
      <c r="X16" s="4"/>
    </row>
    <row r="17" spans="1:24" ht="12.75" customHeight="1" x14ac:dyDescent="0.2">
      <c r="A17" s="339"/>
      <c r="B17" s="347" t="str">
        <f>'PR-RAS'!B151</f>
        <v xml:space="preserve">RASHODI POSLOVANJA (šifre 31+32+34+35+36+37+38) </v>
      </c>
      <c r="C17" s="348"/>
      <c r="D17" s="348"/>
      <c r="E17" s="348"/>
      <c r="F17" s="349"/>
      <c r="G17" s="36" t="str">
        <f>'PR-RAS'!C151</f>
        <v>3</v>
      </c>
      <c r="H17" s="206">
        <f>'PR-RAS'!D151</f>
        <v>2389254</v>
      </c>
      <c r="I17" s="206">
        <f>'PR-RAS'!E151</f>
        <v>2239743.4099999997</v>
      </c>
      <c r="J17" s="4"/>
      <c r="K17" s="4"/>
      <c r="L17" s="4"/>
      <c r="M17" s="4"/>
      <c r="N17" s="4"/>
      <c r="O17" s="4"/>
      <c r="P17" s="4"/>
      <c r="Q17" s="4"/>
      <c r="R17" s="4"/>
      <c r="S17" s="4"/>
      <c r="T17" s="4"/>
      <c r="U17" s="4"/>
      <c r="V17" s="4"/>
      <c r="W17" s="4"/>
      <c r="X17" s="4"/>
    </row>
    <row r="18" spans="1:24" ht="12.75" customHeight="1" x14ac:dyDescent="0.2">
      <c r="A18" s="339"/>
      <c r="B18" s="347" t="str">
        <f>'PR-RAS'!B645</f>
        <v>Višak prihoda i primitaka raspoloživ u sljedećem razdoblju (šifre X005 + '9221-9222' - Y005 - '9222-9221')</v>
      </c>
      <c r="C18" s="348"/>
      <c r="D18" s="348"/>
      <c r="E18" s="348"/>
      <c r="F18" s="349"/>
      <c r="G18" s="36" t="str">
        <f>'PR-RAS'!C645</f>
        <v>X006</v>
      </c>
      <c r="H18" s="206">
        <f>'PR-RAS'!D645</f>
        <v>563447</v>
      </c>
      <c r="I18" s="206">
        <f>'PR-RAS'!E645</f>
        <v>681121.45000000042</v>
      </c>
      <c r="J18" s="4"/>
      <c r="K18" s="4"/>
      <c r="L18" s="4"/>
      <c r="M18" s="4"/>
      <c r="N18" s="4"/>
      <c r="O18" s="4"/>
      <c r="P18" s="4"/>
      <c r="Q18" s="4"/>
      <c r="R18" s="4"/>
      <c r="S18" s="4"/>
      <c r="T18" s="4"/>
      <c r="U18" s="4"/>
      <c r="V18" s="4"/>
      <c r="W18" s="4"/>
      <c r="X18" s="4"/>
    </row>
    <row r="19" spans="1:24" ht="12.75" customHeight="1" x14ac:dyDescent="0.2">
      <c r="A19" s="340"/>
      <c r="B19" s="350" t="str">
        <f>'PR-RAS'!B646</f>
        <v>Manjak prihoda i primitaka za pokriće u sljedećem razdoblju (šifre Y005 + '9222-9221' - X005 - '9221-9222' )</v>
      </c>
      <c r="C19" s="351"/>
      <c r="D19" s="351"/>
      <c r="E19" s="351"/>
      <c r="F19" s="352"/>
      <c r="G19" s="37" t="str">
        <f>'PR-RAS'!C646</f>
        <v>Y006</v>
      </c>
      <c r="H19" s="207">
        <f>'PR-RAS'!D646</f>
        <v>0</v>
      </c>
      <c r="I19" s="207">
        <f>'PR-RAS'!E646</f>
        <v>0</v>
      </c>
      <c r="J19" s="4"/>
      <c r="K19" s="4"/>
      <c r="L19" s="4"/>
      <c r="M19" s="4"/>
      <c r="N19" s="4"/>
      <c r="O19" s="4"/>
      <c r="P19" s="4"/>
      <c r="Q19" s="4"/>
      <c r="R19" s="4"/>
      <c r="S19" s="4"/>
      <c r="T19" s="4"/>
      <c r="U19" s="4"/>
      <c r="V19" s="4"/>
      <c r="W19" s="4"/>
      <c r="X19" s="4"/>
    </row>
    <row r="20" spans="1:24" ht="12.75" customHeight="1" x14ac:dyDescent="0.2">
      <c r="A20" s="338" t="s">
        <v>32</v>
      </c>
      <c r="B20" s="344" t="str">
        <f>BILANCA!B7</f>
        <v>Nefinancijska imovina (šifre 01+02+03+04+05+06)</v>
      </c>
      <c r="C20" s="345"/>
      <c r="D20" s="345"/>
      <c r="E20" s="345"/>
      <c r="F20" s="346"/>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39"/>
      <c r="B21" s="347" t="str">
        <f>BILANCA!B68</f>
        <v>Financijska imovina (šifre 11+12+13+14+15+16+17+19)</v>
      </c>
      <c r="C21" s="348"/>
      <c r="D21" s="348"/>
      <c r="E21" s="348"/>
      <c r="F21" s="349"/>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39"/>
      <c r="B22" s="347" t="str">
        <f>BILANCA!B176</f>
        <v xml:space="preserve">Obveze (šifre 23+24+25+26+29) </v>
      </c>
      <c r="C22" s="348"/>
      <c r="D22" s="348"/>
      <c r="E22" s="348"/>
      <c r="F22" s="349"/>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0"/>
      <c r="B23" s="350" t="str">
        <f>BILANCA!B237</f>
        <v>Vlastiti izvori (šifre 91 + 922 - 93 + 96 do 98)</v>
      </c>
      <c r="C23" s="351"/>
      <c r="D23" s="351"/>
      <c r="E23" s="351"/>
      <c r="F23" s="352"/>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8" t="s">
        <v>45</v>
      </c>
      <c r="B24" s="344" t="str">
        <f>'RAS-funkcijski'!B5</f>
        <v>Opće javne usluge (šifre 011+012+013+014 do 018)</v>
      </c>
      <c r="C24" s="345"/>
      <c r="D24" s="345"/>
      <c r="E24" s="345"/>
      <c r="F24" s="346"/>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39"/>
      <c r="B25" s="347" t="str">
        <f>'RAS-funkcijski'!B35</f>
        <v>Ekonomski poslovi (šifre 041+042+043+044+045+046+047+048+049)</v>
      </c>
      <c r="C25" s="348"/>
      <c r="D25" s="348"/>
      <c r="E25" s="348"/>
      <c r="F25" s="349"/>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39"/>
      <c r="B26" s="347" t="str">
        <f>'RAS-funkcijski'!B88</f>
        <v>Rashodi vezani za stanovanje i kom. pogodnosti koji nisu drugdje svrstani</v>
      </c>
      <c r="C26" s="348"/>
      <c r="D26" s="348"/>
      <c r="E26" s="348"/>
      <c r="F26" s="349"/>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39"/>
      <c r="B27" s="347" t="str">
        <f>'RAS-funkcijski'!B114</f>
        <v>Obrazovanje (šifre 091+092+093+094+095+096+097+098)</v>
      </c>
      <c r="C27" s="348"/>
      <c r="D27" s="348"/>
      <c r="E27" s="348"/>
      <c r="F27" s="349"/>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0"/>
      <c r="B28" s="350" t="str">
        <f>'RAS-funkcijski'!B141</f>
        <v>Kontrolni zbroj (šifre 01+02+03+04+05+06+07+08+09+10)</v>
      </c>
      <c r="C28" s="351"/>
      <c r="D28" s="351"/>
      <c r="E28" s="351"/>
      <c r="F28" s="352"/>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8" t="s">
        <v>36</v>
      </c>
      <c r="B29" s="354" t="str">
        <f>'P-VRIO'!B5</f>
        <v>Promjene u vrijednosti i obujmu imovine (šifre 91511+91512)</v>
      </c>
      <c r="C29" s="345"/>
      <c r="D29" s="345"/>
      <c r="E29" s="345"/>
      <c r="F29" s="346"/>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39"/>
      <c r="B30" s="355" t="str">
        <f>'P-VRIO'!B22</f>
        <v>Promjene u obujmu imovine (šifre P016+P023)</v>
      </c>
      <c r="C30" s="348"/>
      <c r="D30" s="348"/>
      <c r="E30" s="348"/>
      <c r="F30" s="349"/>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39"/>
      <c r="B31" s="355" t="str">
        <f>'P-VRIO'!B38</f>
        <v>Promjene u vrijednosti (revalorizacija) i obujmu obveza (šifre 91521+91522)</v>
      </c>
      <c r="C31" s="348"/>
      <c r="D31" s="348"/>
      <c r="E31" s="348"/>
      <c r="F31" s="349"/>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0"/>
      <c r="B32" s="356" t="str">
        <f>'P-VRIO'!B44</f>
        <v>Promjene u obujmu obveza (šifre P035 do P038)</v>
      </c>
      <c r="C32" s="351"/>
      <c r="D32" s="351"/>
      <c r="E32" s="351"/>
      <c r="F32" s="352"/>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8" t="s">
        <v>37</v>
      </c>
      <c r="B33" s="344" t="str">
        <f>OBVEZE!B5</f>
        <v>Stanje obveza 1. siječnja (=stanju obveza iz Izvještaja o obvezama na 31. prosinca prethodne godine)</v>
      </c>
      <c r="C33" s="345"/>
      <c r="D33" s="345"/>
      <c r="E33" s="345"/>
      <c r="F33" s="346"/>
      <c r="G33" s="180" t="str">
        <f>OBVEZE!C5</f>
        <v>V001</v>
      </c>
      <c r="H33" s="216" t="s">
        <v>46</v>
      </c>
      <c r="I33" s="217">
        <f>OBVEZE!D5</f>
        <v>292532</v>
      </c>
      <c r="J33" s="4"/>
      <c r="K33" s="4"/>
      <c r="L33" s="4"/>
      <c r="M33" s="4"/>
      <c r="N33" s="4"/>
      <c r="O33" s="4"/>
      <c r="P33" s="4"/>
      <c r="Q33" s="4"/>
      <c r="R33" s="4"/>
      <c r="S33" s="4"/>
      <c r="T33" s="4"/>
      <c r="U33" s="4"/>
      <c r="V33" s="4"/>
      <c r="W33" s="4"/>
      <c r="X33" s="4"/>
    </row>
    <row r="34" spans="1:24" ht="12.75" customHeight="1" x14ac:dyDescent="0.2">
      <c r="A34" s="339"/>
      <c r="B34" s="347" t="str">
        <f>OBVEZE!B42</f>
        <v>Stanje obveza na kraju izvještajnog razdoblja (šifre V001+V002-V004) i (šifre V007+V009)</v>
      </c>
      <c r="C34" s="348"/>
      <c r="D34" s="348"/>
      <c r="E34" s="348"/>
      <c r="F34" s="349"/>
      <c r="G34" s="181" t="str">
        <f>OBVEZE!C42</f>
        <v>V006</v>
      </c>
      <c r="H34" s="210" t="s">
        <v>46</v>
      </c>
      <c r="I34" s="211">
        <f>OBVEZE!D42</f>
        <v>0</v>
      </c>
      <c r="J34" s="4"/>
      <c r="K34" s="4"/>
      <c r="L34" s="4"/>
      <c r="M34" s="4"/>
      <c r="N34" s="4"/>
      <c r="O34" s="4"/>
      <c r="P34" s="4"/>
      <c r="Q34" s="4"/>
      <c r="R34" s="4"/>
      <c r="S34" s="4"/>
      <c r="T34" s="4"/>
      <c r="U34" s="4"/>
      <c r="V34" s="4"/>
      <c r="W34" s="4"/>
      <c r="X34" s="4"/>
    </row>
    <row r="35" spans="1:24" ht="12.75" customHeight="1" x14ac:dyDescent="0.2">
      <c r="A35" s="339"/>
      <c r="B35" s="347" t="str">
        <f>OBVEZE!B43</f>
        <v>Stanje dospjelih obveza na kraju izvještajnog razdoblja (šifre V008+D23+D24 + 'D dio 25,26')</v>
      </c>
      <c r="C35" s="348"/>
      <c r="D35" s="348"/>
      <c r="E35" s="348"/>
      <c r="F35" s="349"/>
      <c r="G35" s="181" t="str">
        <f>OBVEZE!C43</f>
        <v>V007</v>
      </c>
      <c r="H35" s="210" t="s">
        <v>46</v>
      </c>
      <c r="I35" s="211">
        <f>OBVEZE!D43</f>
        <v>0</v>
      </c>
      <c r="J35" s="4"/>
      <c r="K35" s="4"/>
      <c r="L35" s="4"/>
      <c r="M35" s="4"/>
      <c r="N35" s="4"/>
      <c r="O35" s="4"/>
      <c r="P35" s="4"/>
      <c r="Q35" s="4"/>
      <c r="R35" s="4"/>
      <c r="S35" s="4"/>
      <c r="T35" s="4"/>
      <c r="U35" s="4"/>
      <c r="V35" s="4"/>
      <c r="W35" s="4"/>
      <c r="X35" s="4"/>
    </row>
    <row r="36" spans="1:24" ht="12.75" customHeight="1" x14ac:dyDescent="0.2">
      <c r="A36" s="340"/>
      <c r="B36" s="350" t="str">
        <f>OBVEZE!B101</f>
        <v>Stanje nedospjelih obveza na kraju izvještajnog razdoblja (šifre V010 + ND23 + ND24 + 'ND dio 25,26')</v>
      </c>
      <c r="C36" s="351"/>
      <c r="D36" s="351"/>
      <c r="E36" s="351"/>
      <c r="F36" s="352"/>
      <c r="G36" s="182" t="str">
        <f>OBVEZE!C101</f>
        <v>V009</v>
      </c>
      <c r="H36" s="214" t="s">
        <v>46</v>
      </c>
      <c r="I36" s="215">
        <f>OBVEZE!D101</f>
        <v>0</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53" t="s">
        <v>47</v>
      </c>
      <c r="I39" s="35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632" zoomScaleNormal="100" workbookViewId="0">
      <selection activeCell="E148" sqref="E148"/>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48</v>
      </c>
      <c r="B2" s="362"/>
      <c r="C2" s="362"/>
      <c r="D2" s="362"/>
      <c r="E2" s="362"/>
      <c r="F2" s="362"/>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54</v>
      </c>
      <c r="B5" s="364"/>
      <c r="C5" s="253"/>
      <c r="D5" s="81"/>
      <c r="E5" s="81"/>
      <c r="F5" s="65"/>
    </row>
    <row r="6" spans="1:25" ht="12.75" customHeight="1" x14ac:dyDescent="0.2">
      <c r="A6" s="54">
        <v>6</v>
      </c>
      <c r="B6" s="88" t="s">
        <v>55</v>
      </c>
      <c r="C6" s="55" t="s">
        <v>56</v>
      </c>
      <c r="D6" s="56">
        <f>D7+D44+D50+D82+D106+D124+D133+D139</f>
        <v>2486880</v>
      </c>
      <c r="E6" s="56">
        <f>E7+E44+E50+E82+E106+E124+E133+E139</f>
        <v>2471620.85</v>
      </c>
      <c r="F6" s="57">
        <f t="shared" ref="F6:F131" si="0">IF(D6&lt;&gt;0,IF(E6/D6&gt;=100,"&gt;&gt;100",E6/D6*100),"-")</f>
        <v>99.386413900147986</v>
      </c>
    </row>
    <row r="7" spans="1:25" ht="12.75" customHeight="1" x14ac:dyDescent="0.2">
      <c r="A7" s="54">
        <v>61</v>
      </c>
      <c r="B7" s="88" t="s">
        <v>57</v>
      </c>
      <c r="C7" s="55" t="s">
        <v>58</v>
      </c>
      <c r="D7" s="56">
        <f t="shared" ref="D7:E7" si="1">D8+D17+D23+D29+D37+D40</f>
        <v>0</v>
      </c>
      <c r="E7" s="56">
        <f t="shared" si="1"/>
        <v>0</v>
      </c>
      <c r="F7" s="57" t="str">
        <f t="shared" si="0"/>
        <v>-</v>
      </c>
    </row>
    <row r="8" spans="1:25" ht="12.75" customHeight="1" x14ac:dyDescent="0.2">
      <c r="A8" s="54">
        <v>611</v>
      </c>
      <c r="B8" s="88" t="s">
        <v>59</v>
      </c>
      <c r="C8" s="55" t="s">
        <v>60</v>
      </c>
      <c r="D8" s="56">
        <f t="shared" ref="D8:E8" si="2">SUM(D9:D14)-D15-D16</f>
        <v>0</v>
      </c>
      <c r="E8" s="56">
        <f t="shared" si="2"/>
        <v>0</v>
      </c>
      <c r="F8" s="57" t="str">
        <f t="shared" si="0"/>
        <v>-</v>
      </c>
    </row>
    <row r="9" spans="1:25" ht="12.75" customHeight="1" x14ac:dyDescent="0.2">
      <c r="A9" s="54">
        <v>6111</v>
      </c>
      <c r="B9" s="88" t="s">
        <v>61</v>
      </c>
      <c r="C9" s="55" t="s">
        <v>62</v>
      </c>
      <c r="D9" s="284"/>
      <c r="E9" s="284"/>
      <c r="F9" s="57" t="str">
        <f t="shared" si="0"/>
        <v>-</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0</v>
      </c>
      <c r="E23" s="56">
        <f t="shared" si="4"/>
        <v>0</v>
      </c>
      <c r="F23" s="57" t="str">
        <f t="shared" si="0"/>
        <v>-</v>
      </c>
    </row>
    <row r="24" spans="1:6" ht="12.75" customHeight="1" x14ac:dyDescent="0.2">
      <c r="A24" s="54">
        <v>6131</v>
      </c>
      <c r="B24" s="88" t="s">
        <v>91</v>
      </c>
      <c r="C24" s="55" t="s">
        <v>92</v>
      </c>
      <c r="D24" s="284"/>
      <c r="E24" s="284"/>
      <c r="F24" s="57" t="str">
        <f t="shared" si="0"/>
        <v>-</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c r="E27" s="284"/>
      <c r="F27" s="57" t="str">
        <f t="shared" si="0"/>
        <v>-</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0</v>
      </c>
      <c r="E29" s="56">
        <f t="shared" si="5"/>
        <v>0</v>
      </c>
      <c r="F29" s="57" t="str">
        <f t="shared" si="0"/>
        <v>-</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c r="E31" s="284"/>
      <c r="F31" s="57" t="str">
        <f t="shared" si="0"/>
        <v>-</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c r="E33" s="284"/>
      <c r="F33" s="57" t="str">
        <f t="shared" si="0"/>
        <v>-</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390100</v>
      </c>
      <c r="E50" s="60">
        <f>E51+E54+E59+E62+E65+E68+E71+E74+E77</f>
        <v>652110</v>
      </c>
      <c r="F50" s="57">
        <f t="shared" si="0"/>
        <v>167.16482953088951</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0</v>
      </c>
      <c r="E59" s="56">
        <f t="shared" si="12"/>
        <v>0</v>
      </c>
      <c r="F59" s="57" t="str">
        <f t="shared" si="0"/>
        <v>-</v>
      </c>
    </row>
    <row r="60" spans="1:6" ht="24" x14ac:dyDescent="0.2">
      <c r="A60" s="54">
        <v>6331</v>
      </c>
      <c r="B60" s="100" t="s">
        <v>163</v>
      </c>
      <c r="C60" s="55" t="s">
        <v>164</v>
      </c>
      <c r="D60" s="284"/>
      <c r="E60" s="284"/>
      <c r="F60" s="57" t="str">
        <f t="shared" si="0"/>
        <v>-</v>
      </c>
    </row>
    <row r="61" spans="1:6" ht="24" x14ac:dyDescent="0.2">
      <c r="A61" s="54">
        <v>6332</v>
      </c>
      <c r="B61" s="100" t="s">
        <v>165</v>
      </c>
      <c r="C61" s="55" t="s">
        <v>166</v>
      </c>
      <c r="D61" s="284"/>
      <c r="E61" s="284"/>
      <c r="F61" s="57" t="str">
        <f t="shared" si="0"/>
        <v>-</v>
      </c>
    </row>
    <row r="62" spans="1:6" ht="12.75" customHeight="1" x14ac:dyDescent="0.2">
      <c r="A62" s="54">
        <v>634</v>
      </c>
      <c r="B62" s="88" t="s">
        <v>167</v>
      </c>
      <c r="C62" s="55" t="s">
        <v>168</v>
      </c>
      <c r="D62" s="56">
        <f t="shared" ref="D62:E62" si="13">SUM(D63:D64)</f>
        <v>0</v>
      </c>
      <c r="E62" s="56">
        <f t="shared" si="13"/>
        <v>0</v>
      </c>
      <c r="F62" s="57" t="str">
        <f t="shared" si="0"/>
        <v>-</v>
      </c>
    </row>
    <row r="63" spans="1:6" ht="12.75" customHeight="1" x14ac:dyDescent="0.2">
      <c r="A63" s="54">
        <v>6341</v>
      </c>
      <c r="B63" s="88" t="s">
        <v>169</v>
      </c>
      <c r="C63" s="55" t="s">
        <v>170</v>
      </c>
      <c r="D63" s="284"/>
      <c r="E63" s="284"/>
      <c r="F63" s="57" t="str">
        <f t="shared" si="0"/>
        <v>-</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390100</v>
      </c>
      <c r="E68" s="56">
        <f t="shared" si="15"/>
        <v>652110</v>
      </c>
      <c r="F68" s="57">
        <f t="shared" si="0"/>
        <v>167.16482953088951</v>
      </c>
    </row>
    <row r="69" spans="1:6" ht="12.75" customHeight="1" x14ac:dyDescent="0.2">
      <c r="A69" s="54" t="s">
        <v>181</v>
      </c>
      <c r="B69" s="88" t="s">
        <v>182</v>
      </c>
      <c r="C69" s="55" t="s">
        <v>181</v>
      </c>
      <c r="D69" s="284">
        <v>390100</v>
      </c>
      <c r="E69" s="284">
        <v>652110</v>
      </c>
      <c r="F69" s="57">
        <f t="shared" si="0"/>
        <v>167.16482953088951</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0</v>
      </c>
      <c r="E74" s="56">
        <f t="shared" si="17"/>
        <v>0</v>
      </c>
      <c r="F74" s="57" t="str">
        <f t="shared" si="0"/>
        <v>-</v>
      </c>
    </row>
    <row r="75" spans="1:6" ht="12.75" customHeight="1" x14ac:dyDescent="0.2">
      <c r="A75" s="54" t="s">
        <v>193</v>
      </c>
      <c r="B75" s="88" t="s">
        <v>194</v>
      </c>
      <c r="C75" s="55" t="s">
        <v>193</v>
      </c>
      <c r="D75" s="284"/>
      <c r="E75" s="284"/>
      <c r="F75" s="57" t="str">
        <f t="shared" si="0"/>
        <v>-</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1595</v>
      </c>
      <c r="E82" s="56">
        <f t="shared" si="19"/>
        <v>1537.91</v>
      </c>
      <c r="F82" s="57">
        <f t="shared" si="0"/>
        <v>96.420689655172424</v>
      </c>
    </row>
    <row r="83" spans="1:6" ht="12.75" customHeight="1" x14ac:dyDescent="0.2">
      <c r="A83" s="54">
        <v>641</v>
      </c>
      <c r="B83" s="88" t="s">
        <v>209</v>
      </c>
      <c r="C83" s="55" t="s">
        <v>210</v>
      </c>
      <c r="D83" s="56">
        <f t="shared" ref="D83:E83" si="20">SUM(D84:D90)</f>
        <v>1595</v>
      </c>
      <c r="E83" s="56">
        <f t="shared" si="20"/>
        <v>1537.91</v>
      </c>
      <c r="F83" s="57">
        <f t="shared" si="0"/>
        <v>96.420689655172424</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v>1595</v>
      </c>
      <c r="E85" s="284">
        <v>1537.91</v>
      </c>
      <c r="F85" s="57">
        <f t="shared" si="0"/>
        <v>96.420689655172424</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0</v>
      </c>
      <c r="E91" s="56">
        <f t="shared" si="21"/>
        <v>0</v>
      </c>
      <c r="F91" s="57" t="str">
        <f t="shared" si="0"/>
        <v>-</v>
      </c>
    </row>
    <row r="92" spans="1:6" ht="12.75" customHeight="1" x14ac:dyDescent="0.2">
      <c r="A92" s="54">
        <v>6421</v>
      </c>
      <c r="B92" s="88" t="s">
        <v>227</v>
      </c>
      <c r="C92" s="55" t="s">
        <v>228</v>
      </c>
      <c r="D92" s="284"/>
      <c r="E92" s="284"/>
      <c r="F92" s="57" t="str">
        <f t="shared" si="0"/>
        <v>-</v>
      </c>
    </row>
    <row r="93" spans="1:6" ht="12.75" customHeight="1" x14ac:dyDescent="0.2">
      <c r="A93" s="54">
        <v>6422</v>
      </c>
      <c r="B93" s="88" t="s">
        <v>229</v>
      </c>
      <c r="C93" s="55" t="s">
        <v>230</v>
      </c>
      <c r="D93" s="284"/>
      <c r="E93" s="284"/>
      <c r="F93" s="57" t="str">
        <f t="shared" si="0"/>
        <v>-</v>
      </c>
    </row>
    <row r="94" spans="1:6" ht="12.75" customHeight="1" x14ac:dyDescent="0.2">
      <c r="A94" s="54">
        <v>6423</v>
      </c>
      <c r="B94" s="88" t="s">
        <v>231</v>
      </c>
      <c r="C94" s="55" t="s">
        <v>232</v>
      </c>
      <c r="D94" s="284"/>
      <c r="E94" s="284"/>
      <c r="F94" s="57" t="str">
        <f t="shared" si="0"/>
        <v>-</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c r="E97" s="284"/>
      <c r="F97" s="57" t="str">
        <f t="shared" si="0"/>
        <v>-</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696432</v>
      </c>
      <c r="E106" s="56">
        <f t="shared" si="23"/>
        <v>462252.11</v>
      </c>
      <c r="F106" s="57">
        <f t="shared" si="0"/>
        <v>66.37433518276012</v>
      </c>
    </row>
    <row r="107" spans="1:6" ht="12.75" customHeight="1" x14ac:dyDescent="0.2">
      <c r="A107" s="54">
        <v>651</v>
      </c>
      <c r="B107" s="88" t="s">
        <v>257</v>
      </c>
      <c r="C107" s="55" t="s">
        <v>258</v>
      </c>
      <c r="D107" s="56">
        <f t="shared" ref="D107:E107" si="24">SUM(D108:D111)</f>
        <v>0</v>
      </c>
      <c r="E107" s="56">
        <f t="shared" si="24"/>
        <v>0</v>
      </c>
      <c r="F107" s="57" t="str">
        <f t="shared" si="0"/>
        <v>-</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c r="F109" s="57" t="str">
        <f t="shared" si="0"/>
        <v>-</v>
      </c>
    </row>
    <row r="110" spans="1:6" ht="12.75" customHeight="1" x14ac:dyDescent="0.2">
      <c r="A110" s="54">
        <v>6513</v>
      </c>
      <c r="B110" s="88" t="s">
        <v>263</v>
      </c>
      <c r="C110" s="55" t="s">
        <v>264</v>
      </c>
      <c r="D110" s="284"/>
      <c r="E110" s="284"/>
      <c r="F110" s="57" t="str">
        <f t="shared" si="0"/>
        <v>-</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696432</v>
      </c>
      <c r="E112" s="56">
        <f t="shared" si="25"/>
        <v>462252.11</v>
      </c>
      <c r="F112" s="57">
        <f t="shared" si="0"/>
        <v>66.37433518276012</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c r="E114" s="284"/>
      <c r="F114" s="57" t="str">
        <f t="shared" si="0"/>
        <v>-</v>
      </c>
    </row>
    <row r="115" spans="1:6" ht="12.75" customHeight="1" x14ac:dyDescent="0.2">
      <c r="A115" s="54">
        <v>6524</v>
      </c>
      <c r="B115" s="88" t="s">
        <v>273</v>
      </c>
      <c r="C115" s="55" t="s">
        <v>274</v>
      </c>
      <c r="D115" s="284"/>
      <c r="E115" s="284"/>
      <c r="F115" s="57" t="str">
        <f t="shared" si="0"/>
        <v>-</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696432</v>
      </c>
      <c r="E117" s="284">
        <v>462252.11</v>
      </c>
      <c r="F117" s="57">
        <f t="shared" si="0"/>
        <v>66.37433518276012</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0</v>
      </c>
      <c r="E120" s="56">
        <f t="shared" si="26"/>
        <v>0</v>
      </c>
      <c r="F120" s="57" t="str">
        <f t="shared" si="0"/>
        <v>-</v>
      </c>
    </row>
    <row r="121" spans="1:6" ht="12.75" customHeight="1" x14ac:dyDescent="0.2">
      <c r="A121" s="54">
        <v>6531</v>
      </c>
      <c r="B121" s="88" t="s">
        <v>285</v>
      </c>
      <c r="C121" s="55" t="s">
        <v>286</v>
      </c>
      <c r="D121" s="284"/>
      <c r="E121" s="284"/>
      <c r="F121" s="57" t="str">
        <f t="shared" si="0"/>
        <v>-</v>
      </c>
    </row>
    <row r="122" spans="1:6" ht="12.75" customHeight="1" x14ac:dyDescent="0.2">
      <c r="A122" s="54">
        <v>6532</v>
      </c>
      <c r="B122" s="88" t="s">
        <v>287</v>
      </c>
      <c r="C122" s="55" t="s">
        <v>288</v>
      </c>
      <c r="D122" s="284"/>
      <c r="E122" s="284"/>
      <c r="F122" s="57" t="str">
        <f t="shared" si="0"/>
        <v>-</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500</v>
      </c>
      <c r="E124" s="56">
        <f t="shared" si="27"/>
        <v>1500</v>
      </c>
      <c r="F124" s="57">
        <f t="shared" si="0"/>
        <v>300</v>
      </c>
    </row>
    <row r="125" spans="1:6" ht="12.75" customHeight="1" x14ac:dyDescent="0.2">
      <c r="A125" s="54">
        <v>661</v>
      </c>
      <c r="B125" s="100" t="s">
        <v>293</v>
      </c>
      <c r="C125" s="55" t="s">
        <v>294</v>
      </c>
      <c r="D125" s="56">
        <f t="shared" ref="D125:E125" si="28">SUM(D126:D127)</f>
        <v>0</v>
      </c>
      <c r="E125" s="56">
        <f t="shared" si="28"/>
        <v>0</v>
      </c>
      <c r="F125" s="57" t="str">
        <f t="shared" si="0"/>
        <v>-</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c r="E127" s="284"/>
      <c r="F127" s="57" t="str">
        <f t="shared" si="0"/>
        <v>-</v>
      </c>
    </row>
    <row r="128" spans="1:6" ht="24" x14ac:dyDescent="0.2">
      <c r="A128" s="54">
        <v>663</v>
      </c>
      <c r="B128" s="273" t="s">
        <v>299</v>
      </c>
      <c r="C128" s="55" t="s">
        <v>300</v>
      </c>
      <c r="D128" s="56">
        <f t="shared" ref="D128:E128" si="29">SUM(D129:D132)</f>
        <v>500</v>
      </c>
      <c r="E128" s="56">
        <f t="shared" si="29"/>
        <v>1500</v>
      </c>
      <c r="F128" s="57">
        <f t="shared" si="0"/>
        <v>300</v>
      </c>
    </row>
    <row r="129" spans="1:6" ht="12.75" customHeight="1" x14ac:dyDescent="0.2">
      <c r="A129" s="54">
        <v>6631</v>
      </c>
      <c r="B129" s="100" t="s">
        <v>301</v>
      </c>
      <c r="C129" s="55" t="s">
        <v>302</v>
      </c>
      <c r="D129" s="284">
        <v>500</v>
      </c>
      <c r="E129" s="284">
        <v>1500</v>
      </c>
      <c r="F129" s="57">
        <f t="shared" si="0"/>
        <v>300</v>
      </c>
    </row>
    <row r="130" spans="1:6" ht="12.75" customHeight="1" x14ac:dyDescent="0.2">
      <c r="A130" s="54">
        <v>6632</v>
      </c>
      <c r="B130" s="229" t="s">
        <v>303</v>
      </c>
      <c r="C130" s="55" t="s">
        <v>304</v>
      </c>
      <c r="D130" s="284"/>
      <c r="E130" s="284"/>
      <c r="F130" s="57" t="str">
        <f t="shared" si="0"/>
        <v>-</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1398253</v>
      </c>
      <c r="E133" s="56">
        <f t="shared" si="30"/>
        <v>1353220.83</v>
      </c>
      <c r="F133" s="57">
        <f t="shared" ref="F133:F223" si="31">IF(D133&lt;&gt;0,IF(E133/D133&gt;=100,"&gt;&gt;100",E133/D133*100),"-")</f>
        <v>96.779397576833375</v>
      </c>
    </row>
    <row r="134" spans="1:6" ht="24" x14ac:dyDescent="0.2">
      <c r="A134" s="54">
        <v>671</v>
      </c>
      <c r="B134" s="229" t="s">
        <v>311</v>
      </c>
      <c r="C134" s="55" t="s">
        <v>312</v>
      </c>
      <c r="D134" s="56">
        <f t="shared" ref="D134:E134" si="32">SUM(D135:D137)</f>
        <v>1398253</v>
      </c>
      <c r="E134" s="56">
        <f t="shared" si="32"/>
        <v>1353220.83</v>
      </c>
      <c r="F134" s="57">
        <f t="shared" si="31"/>
        <v>96.779397576833375</v>
      </c>
    </row>
    <row r="135" spans="1:6" ht="12.75" customHeight="1" x14ac:dyDescent="0.2">
      <c r="A135" s="54">
        <v>6711</v>
      </c>
      <c r="B135" s="88" t="s">
        <v>313</v>
      </c>
      <c r="C135" s="55" t="s">
        <v>314</v>
      </c>
      <c r="D135" s="284">
        <v>1398253</v>
      </c>
      <c r="E135" s="284">
        <v>1353220.83</v>
      </c>
      <c r="F135" s="57">
        <f t="shared" si="31"/>
        <v>96.779397576833375</v>
      </c>
    </row>
    <row r="136" spans="1:6" ht="24" x14ac:dyDescent="0.2">
      <c r="A136" s="54">
        <v>6712</v>
      </c>
      <c r="B136" s="229" t="s">
        <v>315</v>
      </c>
      <c r="C136" s="55" t="s">
        <v>316</v>
      </c>
      <c r="D136" s="284"/>
      <c r="E136" s="284"/>
      <c r="F136" s="57" t="str">
        <f t="shared" si="31"/>
        <v>-</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0</v>
      </c>
      <c r="E139" s="56">
        <f t="shared" si="33"/>
        <v>1000</v>
      </c>
      <c r="F139" s="57" t="str">
        <f t="shared" si="31"/>
        <v>-</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c r="E150" s="284">
        <v>1000</v>
      </c>
      <c r="F150" s="57" t="str">
        <f t="shared" si="31"/>
        <v>-</v>
      </c>
    </row>
    <row r="151" spans="1:6" ht="12.75" customHeight="1" x14ac:dyDescent="0.2">
      <c r="A151" s="54">
        <v>3</v>
      </c>
      <c r="B151" s="88" t="s">
        <v>345</v>
      </c>
      <c r="C151" s="55" t="s">
        <v>53</v>
      </c>
      <c r="D151" s="56">
        <f t="shared" ref="D151:E151" si="35">D152+D163+D196+D215+D224+D252+D263</f>
        <v>2389254</v>
      </c>
      <c r="E151" s="56">
        <f t="shared" si="35"/>
        <v>2239743.4099999997</v>
      </c>
      <c r="F151" s="57">
        <f t="shared" si="31"/>
        <v>93.742373560952487</v>
      </c>
    </row>
    <row r="152" spans="1:6" ht="12.75" customHeight="1" x14ac:dyDescent="0.2">
      <c r="A152" s="54">
        <v>31</v>
      </c>
      <c r="B152" s="88" t="s">
        <v>346</v>
      </c>
      <c r="C152" s="55" t="s">
        <v>347</v>
      </c>
      <c r="D152" s="56">
        <f t="shared" ref="D152:E152" si="36">D153+D158+D159</f>
        <v>1667489</v>
      </c>
      <c r="E152" s="56">
        <f t="shared" si="36"/>
        <v>1648345.43</v>
      </c>
      <c r="F152" s="57">
        <f t="shared" si="31"/>
        <v>98.851952246761442</v>
      </c>
    </row>
    <row r="153" spans="1:6" ht="12.75" customHeight="1" x14ac:dyDescent="0.2">
      <c r="A153" s="54">
        <v>311</v>
      </c>
      <c r="B153" s="88" t="s">
        <v>348</v>
      </c>
      <c r="C153" s="55" t="s">
        <v>349</v>
      </c>
      <c r="D153" s="56">
        <f t="shared" ref="D153:E153" si="37">SUM(D154:D157)</f>
        <v>1413810</v>
      </c>
      <c r="E153" s="56">
        <f t="shared" si="37"/>
        <v>1395833.02</v>
      </c>
      <c r="F153" s="57">
        <f t="shared" si="31"/>
        <v>98.728472708496895</v>
      </c>
    </row>
    <row r="154" spans="1:6" ht="12.75" customHeight="1" x14ac:dyDescent="0.2">
      <c r="A154" s="54">
        <v>3111</v>
      </c>
      <c r="B154" s="88" t="s">
        <v>350</v>
      </c>
      <c r="C154" s="55" t="s">
        <v>351</v>
      </c>
      <c r="D154" s="284">
        <v>1413810</v>
      </c>
      <c r="E154" s="284">
        <v>1395833.02</v>
      </c>
      <c r="F154" s="57">
        <f t="shared" si="31"/>
        <v>98.728472708496895</v>
      </c>
    </row>
    <row r="155" spans="1:6" ht="12.75" customHeight="1" x14ac:dyDescent="0.2">
      <c r="A155" s="54">
        <v>3112</v>
      </c>
      <c r="B155" s="88" t="s">
        <v>352</v>
      </c>
      <c r="C155" s="55" t="s">
        <v>353</v>
      </c>
      <c r="D155" s="284"/>
      <c r="E155" s="284"/>
      <c r="F155" s="57" t="str">
        <f t="shared" si="31"/>
        <v>-</v>
      </c>
    </row>
    <row r="156" spans="1:6" ht="12.75" customHeight="1" x14ac:dyDescent="0.2">
      <c r="A156" s="54">
        <v>3113</v>
      </c>
      <c r="B156" s="88" t="s">
        <v>354</v>
      </c>
      <c r="C156" s="55" t="s">
        <v>355</v>
      </c>
      <c r="D156" s="284"/>
      <c r="E156" s="284"/>
      <c r="F156" s="57" t="str">
        <f t="shared" si="31"/>
        <v>-</v>
      </c>
    </row>
    <row r="157" spans="1:6" ht="12.75" customHeight="1" x14ac:dyDescent="0.2">
      <c r="A157" s="54">
        <v>3114</v>
      </c>
      <c r="B157" s="88" t="s">
        <v>356</v>
      </c>
      <c r="C157" s="55" t="s">
        <v>357</v>
      </c>
      <c r="D157" s="284"/>
      <c r="E157" s="284"/>
      <c r="F157" s="57" t="str">
        <f t="shared" si="31"/>
        <v>-</v>
      </c>
    </row>
    <row r="158" spans="1:6" ht="12.75" customHeight="1" x14ac:dyDescent="0.2">
      <c r="A158" s="54">
        <v>312</v>
      </c>
      <c r="B158" s="88" t="s">
        <v>358</v>
      </c>
      <c r="C158" s="55" t="s">
        <v>359</v>
      </c>
      <c r="D158" s="284">
        <v>20400</v>
      </c>
      <c r="E158" s="284">
        <v>22200</v>
      </c>
      <c r="F158" s="57">
        <f t="shared" si="31"/>
        <v>108.8235294117647</v>
      </c>
    </row>
    <row r="159" spans="1:6" ht="12.75" customHeight="1" x14ac:dyDescent="0.2">
      <c r="A159" s="54">
        <v>313</v>
      </c>
      <c r="B159" s="88" t="s">
        <v>360</v>
      </c>
      <c r="C159" s="55" t="s">
        <v>361</v>
      </c>
      <c r="D159" s="56">
        <f t="shared" ref="D159:E159" si="38">SUM(D160:D162)</f>
        <v>233279</v>
      </c>
      <c r="E159" s="56">
        <f t="shared" si="38"/>
        <v>230312.41</v>
      </c>
      <c r="F159" s="57">
        <f t="shared" si="31"/>
        <v>98.728308163186568</v>
      </c>
    </row>
    <row r="160" spans="1:6" ht="12.75" customHeight="1" x14ac:dyDescent="0.2">
      <c r="A160" s="54">
        <v>3131</v>
      </c>
      <c r="B160" s="88" t="s">
        <v>139</v>
      </c>
      <c r="C160" s="55" t="s">
        <v>362</v>
      </c>
      <c r="D160" s="284"/>
      <c r="E160" s="284"/>
      <c r="F160" s="57" t="str">
        <f t="shared" si="31"/>
        <v>-</v>
      </c>
    </row>
    <row r="161" spans="1:6" ht="12.75" customHeight="1" x14ac:dyDescent="0.2">
      <c r="A161" s="54">
        <v>3132</v>
      </c>
      <c r="B161" s="88" t="s">
        <v>363</v>
      </c>
      <c r="C161" s="55" t="s">
        <v>364</v>
      </c>
      <c r="D161" s="284">
        <v>233279</v>
      </c>
      <c r="E161" s="284">
        <v>230312.41</v>
      </c>
      <c r="F161" s="57">
        <f t="shared" si="31"/>
        <v>98.728308163186568</v>
      </c>
    </row>
    <row r="162" spans="1:6" ht="12.75" customHeight="1" x14ac:dyDescent="0.2">
      <c r="A162" s="54">
        <v>3133</v>
      </c>
      <c r="B162" s="88" t="s">
        <v>365</v>
      </c>
      <c r="C162" s="55" t="s">
        <v>366</v>
      </c>
      <c r="D162" s="284"/>
      <c r="E162" s="284"/>
      <c r="F162" s="57" t="str">
        <f t="shared" si="31"/>
        <v>-</v>
      </c>
    </row>
    <row r="163" spans="1:6" ht="12.75" customHeight="1" x14ac:dyDescent="0.2">
      <c r="A163" s="54">
        <v>32</v>
      </c>
      <c r="B163" s="88" t="s">
        <v>367</v>
      </c>
      <c r="C163" s="55" t="s">
        <v>368</v>
      </c>
      <c r="D163" s="56">
        <f t="shared" ref="D163:E163" si="39">D164+D169+D177+D187+D188</f>
        <v>720153</v>
      </c>
      <c r="E163" s="56">
        <f t="shared" si="39"/>
        <v>589276.83000000007</v>
      </c>
      <c r="F163" s="57">
        <f t="shared" si="31"/>
        <v>81.826616010764383</v>
      </c>
    </row>
    <row r="164" spans="1:6" ht="12.75" customHeight="1" x14ac:dyDescent="0.2">
      <c r="A164" s="54">
        <v>321</v>
      </c>
      <c r="B164" s="88" t="s">
        <v>369</v>
      </c>
      <c r="C164" s="55" t="s">
        <v>370</v>
      </c>
      <c r="D164" s="56">
        <f t="shared" ref="D164:E164" si="40">SUM(D165:D168)</f>
        <v>110998</v>
      </c>
      <c r="E164" s="56">
        <f t="shared" si="40"/>
        <v>138476.79999999999</v>
      </c>
      <c r="F164" s="57">
        <f t="shared" si="31"/>
        <v>124.7561217319231</v>
      </c>
    </row>
    <row r="165" spans="1:6" ht="12.75" customHeight="1" x14ac:dyDescent="0.2">
      <c r="A165" s="54">
        <v>3211</v>
      </c>
      <c r="B165" s="88" t="s">
        <v>371</v>
      </c>
      <c r="C165" s="55" t="s">
        <v>372</v>
      </c>
      <c r="D165" s="284">
        <v>62</v>
      </c>
      <c r="E165" s="284">
        <v>1802</v>
      </c>
      <c r="F165" s="57">
        <f t="shared" si="31"/>
        <v>2906.4516129032259</v>
      </c>
    </row>
    <row r="166" spans="1:6" ht="12.75" customHeight="1" x14ac:dyDescent="0.2">
      <c r="A166" s="54">
        <v>3212</v>
      </c>
      <c r="B166" s="88" t="s">
        <v>373</v>
      </c>
      <c r="C166" s="55" t="s">
        <v>374</v>
      </c>
      <c r="D166" s="284">
        <v>98590</v>
      </c>
      <c r="E166" s="284">
        <v>119321.8</v>
      </c>
      <c r="F166" s="57">
        <f t="shared" si="31"/>
        <v>121.02829901612739</v>
      </c>
    </row>
    <row r="167" spans="1:6" ht="12.75" customHeight="1" x14ac:dyDescent="0.2">
      <c r="A167" s="54">
        <v>3213</v>
      </c>
      <c r="B167" s="88" t="s">
        <v>375</v>
      </c>
      <c r="C167" s="55" t="s">
        <v>376</v>
      </c>
      <c r="D167" s="284">
        <v>10898</v>
      </c>
      <c r="E167" s="284">
        <v>16625</v>
      </c>
      <c r="F167" s="57">
        <f t="shared" si="31"/>
        <v>152.55092677555515</v>
      </c>
    </row>
    <row r="168" spans="1:6" ht="12.75" customHeight="1" x14ac:dyDescent="0.2">
      <c r="A168" s="54">
        <v>3214</v>
      </c>
      <c r="B168" s="88" t="s">
        <v>377</v>
      </c>
      <c r="C168" s="55" t="s">
        <v>378</v>
      </c>
      <c r="D168" s="284">
        <v>1448</v>
      </c>
      <c r="E168" s="284">
        <v>728</v>
      </c>
      <c r="F168" s="57">
        <f t="shared" si="31"/>
        <v>50.276243093922659</v>
      </c>
    </row>
    <row r="169" spans="1:6" ht="12.75" customHeight="1" x14ac:dyDescent="0.2">
      <c r="A169" s="54">
        <v>322</v>
      </c>
      <c r="B169" s="88" t="s">
        <v>379</v>
      </c>
      <c r="C169" s="55" t="s">
        <v>380</v>
      </c>
      <c r="D169" s="56">
        <f t="shared" ref="D169:E169" si="41">SUM(D170:D176)</f>
        <v>361703</v>
      </c>
      <c r="E169" s="56">
        <f t="shared" si="41"/>
        <v>341106.46</v>
      </c>
      <c r="F169" s="57">
        <f t="shared" si="31"/>
        <v>94.305676203957404</v>
      </c>
    </row>
    <row r="170" spans="1:6" ht="12.75" customHeight="1" x14ac:dyDescent="0.2">
      <c r="A170" s="54">
        <v>3221</v>
      </c>
      <c r="B170" s="88" t="s">
        <v>381</v>
      </c>
      <c r="C170" s="55" t="s">
        <v>382</v>
      </c>
      <c r="D170" s="284">
        <v>54223</v>
      </c>
      <c r="E170" s="284">
        <v>38607.01</v>
      </c>
      <c r="F170" s="57">
        <f t="shared" si="31"/>
        <v>71.200431551186767</v>
      </c>
    </row>
    <row r="171" spans="1:6" ht="12.75" customHeight="1" x14ac:dyDescent="0.2">
      <c r="A171" s="54">
        <v>3222</v>
      </c>
      <c r="B171" s="88" t="s">
        <v>383</v>
      </c>
      <c r="C171" s="55" t="s">
        <v>384</v>
      </c>
      <c r="D171" s="284">
        <v>174306</v>
      </c>
      <c r="E171" s="284">
        <v>194880.81</v>
      </c>
      <c r="F171" s="57">
        <f t="shared" si="31"/>
        <v>111.80384496230766</v>
      </c>
    </row>
    <row r="172" spans="1:6" ht="12.75" customHeight="1" x14ac:dyDescent="0.2">
      <c r="A172" s="54">
        <v>3223</v>
      </c>
      <c r="B172" s="88" t="s">
        <v>385</v>
      </c>
      <c r="C172" s="55" t="s">
        <v>386</v>
      </c>
      <c r="D172" s="284">
        <v>81587</v>
      </c>
      <c r="E172" s="284">
        <v>97643.31</v>
      </c>
      <c r="F172" s="57">
        <f t="shared" si="31"/>
        <v>119.67998578204862</v>
      </c>
    </row>
    <row r="173" spans="1:6" ht="12.75" customHeight="1" x14ac:dyDescent="0.2">
      <c r="A173" s="54">
        <v>3224</v>
      </c>
      <c r="B173" s="88" t="s">
        <v>387</v>
      </c>
      <c r="C173" s="55" t="s">
        <v>388</v>
      </c>
      <c r="D173" s="284">
        <v>51587</v>
      </c>
      <c r="E173" s="284">
        <v>4803.09</v>
      </c>
      <c r="F173" s="57">
        <f t="shared" si="31"/>
        <v>9.3106596623180256</v>
      </c>
    </row>
    <row r="174" spans="1:6" ht="12.75" customHeight="1" x14ac:dyDescent="0.2">
      <c r="A174" s="54">
        <v>3225</v>
      </c>
      <c r="B174" s="88" t="s">
        <v>389</v>
      </c>
      <c r="C174" s="55" t="s">
        <v>390</v>
      </c>
      <c r="D174" s="284"/>
      <c r="E174" s="284">
        <v>613.75</v>
      </c>
      <c r="F174" s="57" t="str">
        <f t="shared" si="31"/>
        <v>-</v>
      </c>
    </row>
    <row r="175" spans="1:6" ht="12.75" customHeight="1" x14ac:dyDescent="0.2">
      <c r="A175" s="54">
        <v>3226</v>
      </c>
      <c r="B175" s="88" t="s">
        <v>391</v>
      </c>
      <c r="C175" s="55" t="s">
        <v>392</v>
      </c>
      <c r="D175" s="284"/>
      <c r="E175" s="284"/>
      <c r="F175" s="57" t="str">
        <f t="shared" si="31"/>
        <v>-</v>
      </c>
    </row>
    <row r="176" spans="1:6" ht="12.75" customHeight="1" x14ac:dyDescent="0.2">
      <c r="A176" s="54">
        <v>3227</v>
      </c>
      <c r="B176" s="88" t="s">
        <v>393</v>
      </c>
      <c r="C176" s="55" t="s">
        <v>394</v>
      </c>
      <c r="D176" s="284"/>
      <c r="E176" s="284">
        <v>4558.49</v>
      </c>
      <c r="F176" s="57" t="str">
        <f t="shared" si="31"/>
        <v>-</v>
      </c>
    </row>
    <row r="177" spans="1:6" ht="12.75" customHeight="1" x14ac:dyDescent="0.2">
      <c r="A177" s="54">
        <v>323</v>
      </c>
      <c r="B177" s="88" t="s">
        <v>395</v>
      </c>
      <c r="C177" s="55" t="s">
        <v>396</v>
      </c>
      <c r="D177" s="56">
        <f t="shared" ref="D177:E177" si="42">SUM(D178:D186)</f>
        <v>215534</v>
      </c>
      <c r="E177" s="56">
        <f t="shared" si="42"/>
        <v>77667.039999999994</v>
      </c>
      <c r="F177" s="57">
        <f t="shared" si="31"/>
        <v>36.034704501377966</v>
      </c>
    </row>
    <row r="178" spans="1:6" ht="12.75" customHeight="1" x14ac:dyDescent="0.2">
      <c r="A178" s="54">
        <v>3231</v>
      </c>
      <c r="B178" s="88" t="s">
        <v>397</v>
      </c>
      <c r="C178" s="55" t="s">
        <v>398</v>
      </c>
      <c r="D178" s="284">
        <v>8816</v>
      </c>
      <c r="E178" s="284">
        <v>10044.25</v>
      </c>
      <c r="F178" s="57">
        <f t="shared" si="31"/>
        <v>113.932055353902</v>
      </c>
    </row>
    <row r="179" spans="1:6" ht="12.75" customHeight="1" x14ac:dyDescent="0.2">
      <c r="A179" s="54">
        <v>3232</v>
      </c>
      <c r="B179" s="88" t="s">
        <v>399</v>
      </c>
      <c r="C179" s="55" t="s">
        <v>400</v>
      </c>
      <c r="D179" s="284">
        <v>160725</v>
      </c>
      <c r="E179" s="284">
        <v>9782.85</v>
      </c>
      <c r="F179" s="57">
        <f t="shared" si="31"/>
        <v>6.0867008866075603</v>
      </c>
    </row>
    <row r="180" spans="1:6" ht="12.75" customHeight="1" x14ac:dyDescent="0.2">
      <c r="A180" s="54">
        <v>3233</v>
      </c>
      <c r="B180" s="88" t="s">
        <v>401</v>
      </c>
      <c r="C180" s="55" t="s">
        <v>402</v>
      </c>
      <c r="D180" s="284">
        <v>89</v>
      </c>
      <c r="E180" s="284"/>
      <c r="F180" s="57">
        <f t="shared" si="31"/>
        <v>0</v>
      </c>
    </row>
    <row r="181" spans="1:6" ht="12.75" customHeight="1" x14ac:dyDescent="0.2">
      <c r="A181" s="54">
        <v>3234</v>
      </c>
      <c r="B181" s="88" t="s">
        <v>403</v>
      </c>
      <c r="C181" s="55" t="s">
        <v>404</v>
      </c>
      <c r="D181" s="284">
        <v>21719</v>
      </c>
      <c r="E181" s="284">
        <v>26242.35</v>
      </c>
      <c r="F181" s="57">
        <f t="shared" si="31"/>
        <v>120.82669552005156</v>
      </c>
    </row>
    <row r="182" spans="1:6" ht="12.75" customHeight="1" x14ac:dyDescent="0.2">
      <c r="A182" s="54">
        <v>3235</v>
      </c>
      <c r="B182" s="88" t="s">
        <v>405</v>
      </c>
      <c r="C182" s="55" t="s">
        <v>406</v>
      </c>
      <c r="D182" s="284">
        <v>4313</v>
      </c>
      <c r="E182" s="284">
        <v>5919.13</v>
      </c>
      <c r="F182" s="57">
        <f t="shared" si="31"/>
        <v>137.23927660561094</v>
      </c>
    </row>
    <row r="183" spans="1:6" ht="12.75" customHeight="1" x14ac:dyDescent="0.2">
      <c r="A183" s="54">
        <v>3236</v>
      </c>
      <c r="B183" s="88" t="s">
        <v>407</v>
      </c>
      <c r="C183" s="55" t="s">
        <v>408</v>
      </c>
      <c r="D183" s="284">
        <v>5500</v>
      </c>
      <c r="E183" s="284">
        <v>11875.7</v>
      </c>
      <c r="F183" s="57">
        <f t="shared" si="31"/>
        <v>215.9218181818182</v>
      </c>
    </row>
    <row r="184" spans="1:6" ht="12.75" customHeight="1" x14ac:dyDescent="0.2">
      <c r="A184" s="54">
        <v>3237</v>
      </c>
      <c r="B184" s="88" t="s">
        <v>409</v>
      </c>
      <c r="C184" s="55" t="s">
        <v>410</v>
      </c>
      <c r="D184" s="284">
        <v>1800</v>
      </c>
      <c r="E184" s="284"/>
      <c r="F184" s="57">
        <f t="shared" si="31"/>
        <v>0</v>
      </c>
    </row>
    <row r="185" spans="1:6" ht="12.75" customHeight="1" x14ac:dyDescent="0.2">
      <c r="A185" s="54">
        <v>3238</v>
      </c>
      <c r="B185" s="88" t="s">
        <v>411</v>
      </c>
      <c r="C185" s="55" t="s">
        <v>412</v>
      </c>
      <c r="D185" s="284">
        <v>11644</v>
      </c>
      <c r="E185" s="284">
        <v>10756.5</v>
      </c>
      <c r="F185" s="57">
        <f t="shared" si="31"/>
        <v>92.378048780487802</v>
      </c>
    </row>
    <row r="186" spans="1:6" ht="12.75" customHeight="1" x14ac:dyDescent="0.2">
      <c r="A186" s="54">
        <v>3239</v>
      </c>
      <c r="B186" s="88" t="s">
        <v>413</v>
      </c>
      <c r="C186" s="55" t="s">
        <v>414</v>
      </c>
      <c r="D186" s="284">
        <v>928</v>
      </c>
      <c r="E186" s="284">
        <v>3046.26</v>
      </c>
      <c r="F186" s="57">
        <f t="shared" si="31"/>
        <v>328.26077586206901</v>
      </c>
    </row>
    <row r="187" spans="1:6" ht="12.75" customHeight="1" x14ac:dyDescent="0.2">
      <c r="A187" s="54">
        <v>324</v>
      </c>
      <c r="B187" s="88" t="s">
        <v>415</v>
      </c>
      <c r="C187" s="55" t="s">
        <v>416</v>
      </c>
      <c r="D187" s="284"/>
      <c r="E187" s="284"/>
      <c r="F187" s="57" t="str">
        <f t="shared" si="31"/>
        <v>-</v>
      </c>
    </row>
    <row r="188" spans="1:6" ht="12.75" customHeight="1" x14ac:dyDescent="0.2">
      <c r="A188" s="54">
        <v>329</v>
      </c>
      <c r="B188" s="88" t="s">
        <v>417</v>
      </c>
      <c r="C188" s="55" t="s">
        <v>418</v>
      </c>
      <c r="D188" s="56">
        <f t="shared" ref="D188:E188" si="43">SUM(D189:D195)</f>
        <v>31918</v>
      </c>
      <c r="E188" s="56">
        <f t="shared" si="43"/>
        <v>32026.53</v>
      </c>
      <c r="F188" s="57">
        <f t="shared" si="31"/>
        <v>100.3400275706498</v>
      </c>
    </row>
    <row r="189" spans="1:6" ht="12.75" customHeight="1" x14ac:dyDescent="0.2">
      <c r="A189" s="54">
        <v>3291</v>
      </c>
      <c r="B189" s="229" t="s">
        <v>419</v>
      </c>
      <c r="C189" s="55" t="s">
        <v>420</v>
      </c>
      <c r="D189" s="284"/>
      <c r="E189" s="284"/>
      <c r="F189" s="57" t="str">
        <f t="shared" si="31"/>
        <v>-</v>
      </c>
    </row>
    <row r="190" spans="1:6" ht="12.75" customHeight="1" x14ac:dyDescent="0.2">
      <c r="A190" s="54">
        <v>3292</v>
      </c>
      <c r="B190" s="88" t="s">
        <v>421</v>
      </c>
      <c r="C190" s="55" t="s">
        <v>422</v>
      </c>
      <c r="D190" s="284">
        <v>21641</v>
      </c>
      <c r="E190" s="284">
        <v>21119.43</v>
      </c>
      <c r="F190" s="57">
        <f t="shared" si="31"/>
        <v>97.589898803197642</v>
      </c>
    </row>
    <row r="191" spans="1:6" ht="12.75" customHeight="1" x14ac:dyDescent="0.2">
      <c r="A191" s="54">
        <v>3293</v>
      </c>
      <c r="B191" s="88" t="s">
        <v>423</v>
      </c>
      <c r="C191" s="55" t="s">
        <v>424</v>
      </c>
      <c r="D191" s="284"/>
      <c r="E191" s="284"/>
      <c r="F191" s="57" t="str">
        <f t="shared" si="31"/>
        <v>-</v>
      </c>
    </row>
    <row r="192" spans="1:6" ht="12.75" customHeight="1" x14ac:dyDescent="0.2">
      <c r="A192" s="54">
        <v>3294</v>
      </c>
      <c r="B192" s="88" t="s">
        <v>425</v>
      </c>
      <c r="C192" s="55" t="s">
        <v>426</v>
      </c>
      <c r="D192" s="284"/>
      <c r="E192" s="284"/>
      <c r="F192" s="57" t="str">
        <f t="shared" si="31"/>
        <v>-</v>
      </c>
    </row>
    <row r="193" spans="1:6" ht="12.75" customHeight="1" x14ac:dyDescent="0.2">
      <c r="A193" s="54">
        <v>3295</v>
      </c>
      <c r="B193" s="88" t="s">
        <v>427</v>
      </c>
      <c r="C193" s="55" t="s">
        <v>428</v>
      </c>
      <c r="D193" s="284">
        <v>5063</v>
      </c>
      <c r="E193" s="284">
        <v>5694.21</v>
      </c>
      <c r="F193" s="57">
        <f t="shared" si="31"/>
        <v>112.46711435907564</v>
      </c>
    </row>
    <row r="194" spans="1:6" ht="12.75" customHeight="1" x14ac:dyDescent="0.2">
      <c r="A194" s="54" t="s">
        <v>429</v>
      </c>
      <c r="B194" s="88" t="s">
        <v>430</v>
      </c>
      <c r="C194" s="55" t="s">
        <v>429</v>
      </c>
      <c r="D194" s="284"/>
      <c r="E194" s="284"/>
      <c r="F194" s="57" t="str">
        <f t="shared" si="31"/>
        <v>-</v>
      </c>
    </row>
    <row r="195" spans="1:6" ht="12.75" customHeight="1" x14ac:dyDescent="0.2">
      <c r="A195" s="54">
        <v>3299</v>
      </c>
      <c r="B195" s="88" t="s">
        <v>431</v>
      </c>
      <c r="C195" s="55" t="s">
        <v>432</v>
      </c>
      <c r="D195" s="284">
        <v>5214</v>
      </c>
      <c r="E195" s="284">
        <v>5212.8900000000003</v>
      </c>
      <c r="F195" s="57">
        <f t="shared" si="31"/>
        <v>99.978711162255479</v>
      </c>
    </row>
    <row r="196" spans="1:6" ht="12.75" customHeight="1" x14ac:dyDescent="0.2">
      <c r="A196" s="54">
        <v>34</v>
      </c>
      <c r="B196" s="229" t="s">
        <v>433</v>
      </c>
      <c r="C196" s="55" t="s">
        <v>434</v>
      </c>
      <c r="D196" s="56">
        <f t="shared" ref="D196:E196" si="44">D197+D202+D210</f>
        <v>1612</v>
      </c>
      <c r="E196" s="56">
        <f t="shared" si="44"/>
        <v>2121.15</v>
      </c>
      <c r="F196" s="57">
        <f t="shared" si="31"/>
        <v>131.58498759305212</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c r="F198" s="57" t="str">
        <f t="shared" si="31"/>
        <v>-</v>
      </c>
    </row>
    <row r="199" spans="1:6" ht="12.75" customHeight="1" x14ac:dyDescent="0.2">
      <c r="A199" s="54">
        <v>3412</v>
      </c>
      <c r="B199" s="88" t="s">
        <v>439</v>
      </c>
      <c r="C199" s="55" t="s">
        <v>440</v>
      </c>
      <c r="D199" s="284"/>
      <c r="E199" s="284"/>
      <c r="F199" s="57" t="str">
        <f t="shared" si="31"/>
        <v>-</v>
      </c>
    </row>
    <row r="200" spans="1:6" ht="12.75" customHeight="1" x14ac:dyDescent="0.2">
      <c r="A200" s="54">
        <v>3413</v>
      </c>
      <c r="B200" s="88" t="s">
        <v>441</v>
      </c>
      <c r="C200" s="55" t="s">
        <v>442</v>
      </c>
      <c r="D200" s="284"/>
      <c r="E200" s="284"/>
      <c r="F200" s="57" t="str">
        <f t="shared" si="31"/>
        <v>-</v>
      </c>
    </row>
    <row r="201" spans="1:6" ht="12.75" customHeight="1" x14ac:dyDescent="0.2">
      <c r="A201" s="54">
        <v>3419</v>
      </c>
      <c r="B201" s="88" t="s">
        <v>443</v>
      </c>
      <c r="C201" s="55" t="s">
        <v>444</v>
      </c>
      <c r="D201" s="284"/>
      <c r="E201" s="284"/>
      <c r="F201" s="57" t="str">
        <f t="shared" si="31"/>
        <v>-</v>
      </c>
    </row>
    <row r="202" spans="1:6" ht="12.75" customHeight="1" x14ac:dyDescent="0.2">
      <c r="A202" s="54">
        <v>342</v>
      </c>
      <c r="B202" s="88" t="s">
        <v>445</v>
      </c>
      <c r="C202" s="55" t="s">
        <v>446</v>
      </c>
      <c r="D202" s="56">
        <f t="shared" ref="D202:E202" si="46">SUM(D203:D209)</f>
        <v>0</v>
      </c>
      <c r="E202" s="56">
        <f t="shared" si="46"/>
        <v>0</v>
      </c>
      <c r="F202" s="57" t="str">
        <f t="shared" si="31"/>
        <v>-</v>
      </c>
    </row>
    <row r="203" spans="1:6" ht="24" x14ac:dyDescent="0.2">
      <c r="A203" s="54">
        <v>3421</v>
      </c>
      <c r="B203" s="88" t="s">
        <v>447</v>
      </c>
      <c r="C203" s="55" t="s">
        <v>448</v>
      </c>
      <c r="D203" s="284"/>
      <c r="E203" s="284"/>
      <c r="F203" s="57" t="str">
        <f t="shared" si="31"/>
        <v>-</v>
      </c>
    </row>
    <row r="204" spans="1:6" ht="24" x14ac:dyDescent="0.2">
      <c r="A204" s="54">
        <v>3422</v>
      </c>
      <c r="B204" s="229" t="s">
        <v>449</v>
      </c>
      <c r="C204" s="55" t="s">
        <v>450</v>
      </c>
      <c r="D204" s="284"/>
      <c r="E204" s="284"/>
      <c r="F204" s="57" t="str">
        <f t="shared" si="31"/>
        <v>-</v>
      </c>
    </row>
    <row r="205" spans="1:6" ht="24" x14ac:dyDescent="0.2">
      <c r="A205" s="54">
        <v>3423</v>
      </c>
      <c r="B205" s="229" t="s">
        <v>451</v>
      </c>
      <c r="C205" s="55" t="s">
        <v>452</v>
      </c>
      <c r="D205" s="284"/>
      <c r="E205" s="284"/>
      <c r="F205" s="57" t="str">
        <f t="shared" si="31"/>
        <v>-</v>
      </c>
    </row>
    <row r="206" spans="1:6" ht="12.75" customHeight="1" x14ac:dyDescent="0.2">
      <c r="A206" s="54">
        <v>3425</v>
      </c>
      <c r="B206" s="88" t="s">
        <v>453</v>
      </c>
      <c r="C206" s="55" t="s">
        <v>454</v>
      </c>
      <c r="D206" s="284"/>
      <c r="E206" s="284"/>
      <c r="F206" s="57" t="str">
        <f t="shared" si="31"/>
        <v>-</v>
      </c>
    </row>
    <row r="207" spans="1:6" ht="12.75" customHeight="1" x14ac:dyDescent="0.2">
      <c r="A207" s="54">
        <v>3426</v>
      </c>
      <c r="B207" s="88" t="s">
        <v>455</v>
      </c>
      <c r="C207" s="55" t="s">
        <v>456</v>
      </c>
      <c r="D207" s="284"/>
      <c r="E207" s="284"/>
      <c r="F207" s="57" t="str">
        <f t="shared" si="31"/>
        <v>-</v>
      </c>
    </row>
    <row r="208" spans="1:6" ht="24" x14ac:dyDescent="0.2">
      <c r="A208" s="54">
        <v>3427</v>
      </c>
      <c r="B208" s="88" t="s">
        <v>457</v>
      </c>
      <c r="C208" s="55" t="s">
        <v>458</v>
      </c>
      <c r="D208" s="284"/>
      <c r="E208" s="284"/>
      <c r="F208" s="57" t="str">
        <f t="shared" si="31"/>
        <v>-</v>
      </c>
    </row>
    <row r="209" spans="1:6" ht="12.75" customHeight="1" x14ac:dyDescent="0.2">
      <c r="A209" s="54">
        <v>3428</v>
      </c>
      <c r="B209" s="88" t="s">
        <v>459</v>
      </c>
      <c r="C209" s="55" t="s">
        <v>460</v>
      </c>
      <c r="D209" s="284"/>
      <c r="E209" s="284"/>
      <c r="F209" s="57" t="str">
        <f t="shared" si="31"/>
        <v>-</v>
      </c>
    </row>
    <row r="210" spans="1:6" ht="12.75" customHeight="1" x14ac:dyDescent="0.2">
      <c r="A210" s="54">
        <v>343</v>
      </c>
      <c r="B210" s="88" t="s">
        <v>461</v>
      </c>
      <c r="C210" s="55" t="s">
        <v>462</v>
      </c>
      <c r="D210" s="56">
        <f t="shared" ref="D210:E210" si="47">SUM(D211:D214)</f>
        <v>1612</v>
      </c>
      <c r="E210" s="56">
        <f t="shared" si="47"/>
        <v>2121.15</v>
      </c>
      <c r="F210" s="57">
        <f t="shared" si="31"/>
        <v>131.58498759305212</v>
      </c>
    </row>
    <row r="211" spans="1:6" ht="12.75" customHeight="1" x14ac:dyDescent="0.2">
      <c r="A211" s="54">
        <v>3431</v>
      </c>
      <c r="B211" s="229" t="s">
        <v>463</v>
      </c>
      <c r="C211" s="55" t="s">
        <v>464</v>
      </c>
      <c r="D211" s="284">
        <v>1612</v>
      </c>
      <c r="E211" s="284">
        <v>2121.15</v>
      </c>
      <c r="F211" s="57">
        <f t="shared" si="31"/>
        <v>131.58498759305212</v>
      </c>
    </row>
    <row r="212" spans="1:6" ht="12.75" customHeight="1" x14ac:dyDescent="0.2">
      <c r="A212" s="54">
        <v>3432</v>
      </c>
      <c r="B212" s="88" t="s">
        <v>465</v>
      </c>
      <c r="C212" s="55" t="s">
        <v>466</v>
      </c>
      <c r="D212" s="284"/>
      <c r="E212" s="284"/>
      <c r="F212" s="57" t="str">
        <f t="shared" si="31"/>
        <v>-</v>
      </c>
    </row>
    <row r="213" spans="1:6" ht="12.75" customHeight="1" x14ac:dyDescent="0.2">
      <c r="A213" s="54">
        <v>3433</v>
      </c>
      <c r="B213" s="88" t="s">
        <v>467</v>
      </c>
      <c r="C213" s="55" t="s">
        <v>468</v>
      </c>
      <c r="D213" s="284"/>
      <c r="E213" s="284"/>
      <c r="F213" s="57" t="str">
        <f t="shared" si="31"/>
        <v>-</v>
      </c>
    </row>
    <row r="214" spans="1:6" ht="12.75" customHeight="1" x14ac:dyDescent="0.2">
      <c r="A214" s="54">
        <v>3434</v>
      </c>
      <c r="B214" s="88" t="s">
        <v>469</v>
      </c>
      <c r="C214" s="55" t="s">
        <v>470</v>
      </c>
      <c r="D214" s="284"/>
      <c r="E214" s="284"/>
      <c r="F214" s="57" t="str">
        <f t="shared" si="31"/>
        <v>-</v>
      </c>
    </row>
    <row r="215" spans="1:6" ht="12.75" customHeight="1" x14ac:dyDescent="0.2">
      <c r="A215" s="54">
        <v>35</v>
      </c>
      <c r="B215" s="88" t="s">
        <v>471</v>
      </c>
      <c r="C215" s="55" t="s">
        <v>472</v>
      </c>
      <c r="D215" s="56">
        <f t="shared" ref="D215:E215" si="48">D216+D219+D223</f>
        <v>0</v>
      </c>
      <c r="E215" s="56">
        <f t="shared" si="48"/>
        <v>0</v>
      </c>
      <c r="F215" s="57" t="str">
        <f t="shared" si="31"/>
        <v>-</v>
      </c>
    </row>
    <row r="216" spans="1:6" ht="12.75" customHeight="1" x14ac:dyDescent="0.2">
      <c r="A216" s="54">
        <v>351</v>
      </c>
      <c r="B216" s="88" t="s">
        <v>473</v>
      </c>
      <c r="C216" s="55" t="s">
        <v>474</v>
      </c>
      <c r="D216" s="56">
        <f t="shared" ref="D216:E216" si="49">SUM(D217:D218)</f>
        <v>0</v>
      </c>
      <c r="E216" s="56">
        <f t="shared" si="49"/>
        <v>0</v>
      </c>
      <c r="F216" s="57" t="str">
        <f t="shared" si="31"/>
        <v>-</v>
      </c>
    </row>
    <row r="217" spans="1:6" ht="12.75" customHeight="1" x14ac:dyDescent="0.2">
      <c r="A217" s="54">
        <v>3511</v>
      </c>
      <c r="B217" s="88" t="s">
        <v>475</v>
      </c>
      <c r="C217" s="55" t="s">
        <v>476</v>
      </c>
      <c r="D217" s="284"/>
      <c r="E217" s="284"/>
      <c r="F217" s="57" t="str">
        <f t="shared" si="31"/>
        <v>-</v>
      </c>
    </row>
    <row r="218" spans="1:6" ht="12.75" customHeight="1" x14ac:dyDescent="0.2">
      <c r="A218" s="54">
        <v>3512</v>
      </c>
      <c r="B218" s="88" t="s">
        <v>477</v>
      </c>
      <c r="C218" s="55" t="s">
        <v>478</v>
      </c>
      <c r="D218" s="284"/>
      <c r="E218" s="284"/>
      <c r="F218" s="57" t="str">
        <f t="shared" si="31"/>
        <v>-</v>
      </c>
    </row>
    <row r="219" spans="1:6" ht="24" x14ac:dyDescent="0.2">
      <c r="A219" s="54">
        <v>352</v>
      </c>
      <c r="B219" s="88" t="s">
        <v>479</v>
      </c>
      <c r="C219" s="55" t="s">
        <v>480</v>
      </c>
      <c r="D219" s="56">
        <f t="shared" ref="D219:E219" si="50">SUM(D220:D222)</f>
        <v>0</v>
      </c>
      <c r="E219" s="56">
        <f t="shared" si="50"/>
        <v>0</v>
      </c>
      <c r="F219" s="57" t="str">
        <f t="shared" si="31"/>
        <v>-</v>
      </c>
    </row>
    <row r="220" spans="1:6" ht="12.75" customHeight="1" x14ac:dyDescent="0.2">
      <c r="A220" s="54">
        <v>3521</v>
      </c>
      <c r="B220" s="88" t="s">
        <v>481</v>
      </c>
      <c r="C220" s="55" t="s">
        <v>482</v>
      </c>
      <c r="D220" s="284"/>
      <c r="E220" s="284"/>
      <c r="F220" s="57" t="str">
        <f t="shared" si="31"/>
        <v>-</v>
      </c>
    </row>
    <row r="221" spans="1:6" ht="12.75" customHeight="1" x14ac:dyDescent="0.2">
      <c r="A221" s="54">
        <v>3522</v>
      </c>
      <c r="B221" s="88" t="s">
        <v>483</v>
      </c>
      <c r="C221" s="55" t="s">
        <v>484</v>
      </c>
      <c r="D221" s="284"/>
      <c r="E221" s="284"/>
      <c r="F221" s="57" t="str">
        <f t="shared" si="31"/>
        <v>-</v>
      </c>
    </row>
    <row r="222" spans="1:6" ht="12.75" customHeight="1" x14ac:dyDescent="0.2">
      <c r="A222" s="54">
        <v>3523</v>
      </c>
      <c r="B222" s="88" t="s">
        <v>485</v>
      </c>
      <c r="C222" s="55" t="s">
        <v>486</v>
      </c>
      <c r="D222" s="284"/>
      <c r="E222" s="284"/>
      <c r="F222" s="57" t="str">
        <f t="shared" si="31"/>
        <v>-</v>
      </c>
    </row>
    <row r="223" spans="1:6" ht="24" x14ac:dyDescent="0.2">
      <c r="A223" s="54" t="s">
        <v>487</v>
      </c>
      <c r="B223" s="88" t="s">
        <v>488</v>
      </c>
      <c r="C223" s="55" t="s">
        <v>487</v>
      </c>
      <c r="D223" s="284"/>
      <c r="E223" s="284"/>
      <c r="F223" s="57" t="str">
        <f t="shared" si="31"/>
        <v>-</v>
      </c>
    </row>
    <row r="224" spans="1:6" ht="24" x14ac:dyDescent="0.2">
      <c r="A224" s="54">
        <v>36</v>
      </c>
      <c r="B224" s="88" t="s">
        <v>489</v>
      </c>
      <c r="C224" s="55" t="s">
        <v>490</v>
      </c>
      <c r="D224" s="56">
        <f t="shared" ref="D224:E224" si="51">D225+D228+D231+D236+D240+D244+D247</f>
        <v>0</v>
      </c>
      <c r="E224" s="56">
        <f t="shared" si="51"/>
        <v>0</v>
      </c>
      <c r="F224" s="57" t="str">
        <f t="shared" ref="F224:F235" si="52">IF(D224&lt;&gt;0,IF(E224/D224&gt;=100,"&gt;&gt;100",E224/D224*100),"-")</f>
        <v>-</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c r="F226" s="57" t="str">
        <f t="shared" si="52"/>
        <v>-</v>
      </c>
    </row>
    <row r="227" spans="1:6" ht="12.75" customHeight="1" x14ac:dyDescent="0.2">
      <c r="A227" s="54">
        <v>3612</v>
      </c>
      <c r="B227" s="88" t="s">
        <v>495</v>
      </c>
      <c r="C227" s="55" t="s">
        <v>496</v>
      </c>
      <c r="D227" s="284"/>
      <c r="E227" s="284"/>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c r="F229" s="57" t="str">
        <f t="shared" si="52"/>
        <v>-</v>
      </c>
    </row>
    <row r="230" spans="1:6" ht="24" x14ac:dyDescent="0.2">
      <c r="A230" s="54">
        <v>3622</v>
      </c>
      <c r="B230" s="88" t="s">
        <v>501</v>
      </c>
      <c r="C230" s="55" t="s">
        <v>502</v>
      </c>
      <c r="D230" s="284"/>
      <c r="E230" s="284"/>
      <c r="F230" s="57" t="str">
        <f t="shared" si="52"/>
        <v>-</v>
      </c>
    </row>
    <row r="231" spans="1:6" ht="12.75" customHeight="1" x14ac:dyDescent="0.2">
      <c r="A231" s="54">
        <v>363</v>
      </c>
      <c r="B231" s="100" t="s">
        <v>503</v>
      </c>
      <c r="C231" s="55" t="s">
        <v>504</v>
      </c>
      <c r="D231" s="56">
        <f t="shared" ref="D231:E231" si="55">SUM(D232:D235)</f>
        <v>0</v>
      </c>
      <c r="E231" s="56">
        <f t="shared" si="55"/>
        <v>0</v>
      </c>
      <c r="F231" s="57" t="str">
        <f t="shared" si="52"/>
        <v>-</v>
      </c>
    </row>
    <row r="232" spans="1:6" ht="12.75" customHeight="1" x14ac:dyDescent="0.2">
      <c r="A232" s="54">
        <v>3631</v>
      </c>
      <c r="B232" s="88" t="s">
        <v>505</v>
      </c>
      <c r="C232" s="55" t="s">
        <v>506</v>
      </c>
      <c r="D232" s="284"/>
      <c r="E232" s="284"/>
      <c r="F232" s="57" t="str">
        <f t="shared" si="52"/>
        <v>-</v>
      </c>
    </row>
    <row r="233" spans="1:6" ht="12.75" customHeight="1" x14ac:dyDescent="0.2">
      <c r="A233" s="54">
        <v>3632</v>
      </c>
      <c r="B233" s="88" t="s">
        <v>507</v>
      </c>
      <c r="C233" s="55" t="s">
        <v>508</v>
      </c>
      <c r="D233" s="284"/>
      <c r="E233" s="284"/>
      <c r="F233" s="57" t="str">
        <f t="shared" si="52"/>
        <v>-</v>
      </c>
    </row>
    <row r="234" spans="1:6" ht="12.75" customHeight="1" x14ac:dyDescent="0.2">
      <c r="A234" s="58" t="s">
        <v>509</v>
      </c>
      <c r="B234" s="98" t="s">
        <v>510</v>
      </c>
      <c r="C234" s="59" t="s">
        <v>509</v>
      </c>
      <c r="D234" s="284"/>
      <c r="E234" s="284"/>
      <c r="F234" s="57" t="str">
        <f t="shared" si="52"/>
        <v>-</v>
      </c>
    </row>
    <row r="235" spans="1:6" ht="24" x14ac:dyDescent="0.2">
      <c r="A235" s="58" t="s">
        <v>511</v>
      </c>
      <c r="B235" s="98" t="s">
        <v>512</v>
      </c>
      <c r="C235" s="59" t="s">
        <v>511</v>
      </c>
      <c r="D235" s="284"/>
      <c r="E235" s="284"/>
      <c r="F235" s="57" t="str">
        <f t="shared" si="52"/>
        <v>-</v>
      </c>
    </row>
    <row r="236" spans="1:6" ht="12.75" customHeight="1" x14ac:dyDescent="0.2">
      <c r="A236" s="54" t="s">
        <v>513</v>
      </c>
      <c r="B236" s="100" t="s">
        <v>514</v>
      </c>
      <c r="C236" s="55" t="s">
        <v>513</v>
      </c>
      <c r="D236" s="56">
        <f t="shared" ref="D236:E236" si="56">SUM(D237:D239)</f>
        <v>0</v>
      </c>
      <c r="E236" s="56">
        <f t="shared" si="56"/>
        <v>0</v>
      </c>
      <c r="F236" s="57" t="str">
        <f t="shared" ref="F236:F239" si="57">IF(D236&lt;&gt;0,IF(E236/D236&gt;=100,"&gt;&gt;100",E236/D236*100),"-")</f>
        <v>-</v>
      </c>
    </row>
    <row r="237" spans="1:6" ht="12.75" customHeight="1" x14ac:dyDescent="0.2">
      <c r="A237" s="54" t="s">
        <v>515</v>
      </c>
      <c r="B237" s="88" t="s">
        <v>516</v>
      </c>
      <c r="C237" s="55" t="s">
        <v>515</v>
      </c>
      <c r="D237" s="284"/>
      <c r="E237" s="284"/>
      <c r="F237" s="57" t="str">
        <f t="shared" si="57"/>
        <v>-</v>
      </c>
    </row>
    <row r="238" spans="1:6" ht="12.75" customHeight="1" x14ac:dyDescent="0.2">
      <c r="A238" s="54" t="s">
        <v>517</v>
      </c>
      <c r="B238" s="88" t="s">
        <v>518</v>
      </c>
      <c r="C238" s="55" t="s">
        <v>517</v>
      </c>
      <c r="D238" s="284"/>
      <c r="E238" s="284"/>
      <c r="F238" s="57" t="str">
        <f t="shared" si="57"/>
        <v>-</v>
      </c>
    </row>
    <row r="239" spans="1:6" ht="12.75" customHeight="1" x14ac:dyDescent="0.2">
      <c r="A239" s="58" t="s">
        <v>519</v>
      </c>
      <c r="B239" s="98" t="s">
        <v>520</v>
      </c>
      <c r="C239" s="59" t="s">
        <v>519</v>
      </c>
      <c r="D239" s="284"/>
      <c r="E239" s="284"/>
      <c r="F239" s="57" t="str">
        <f t="shared" si="57"/>
        <v>-</v>
      </c>
    </row>
    <row r="240" spans="1:6" ht="24" x14ac:dyDescent="0.2">
      <c r="A240" s="54" t="s">
        <v>521</v>
      </c>
      <c r="B240" s="88" t="s">
        <v>522</v>
      </c>
      <c r="C240" s="55" t="s">
        <v>521</v>
      </c>
      <c r="D240" s="56">
        <f t="shared" ref="D240:E240" si="58">SUM(D241:D243)</f>
        <v>0</v>
      </c>
      <c r="E240" s="56">
        <f t="shared" si="58"/>
        <v>0</v>
      </c>
      <c r="F240" s="57" t="str">
        <f t="shared" ref="F240:F243" si="59">IF(D240&lt;&gt;0,IF(E240/D240&gt;=100,"&gt;&gt;100",E240/D240*100),"-")</f>
        <v>-</v>
      </c>
    </row>
    <row r="241" spans="1:6" ht="24" x14ac:dyDescent="0.2">
      <c r="A241" s="54">
        <v>3672</v>
      </c>
      <c r="B241" s="88" t="s">
        <v>523</v>
      </c>
      <c r="C241" s="55" t="s">
        <v>524</v>
      </c>
      <c r="D241" s="284"/>
      <c r="E241" s="284"/>
      <c r="F241" s="57" t="str">
        <f t="shared" si="59"/>
        <v>-</v>
      </c>
    </row>
    <row r="242" spans="1:6" ht="24" x14ac:dyDescent="0.2">
      <c r="A242" s="54">
        <v>3673</v>
      </c>
      <c r="B242" s="88" t="s">
        <v>525</v>
      </c>
      <c r="C242" s="55" t="s">
        <v>526</v>
      </c>
      <c r="D242" s="284"/>
      <c r="E242" s="284"/>
      <c r="F242" s="57" t="str">
        <f t="shared" si="59"/>
        <v>-</v>
      </c>
    </row>
    <row r="243" spans="1:6" ht="24" x14ac:dyDescent="0.2">
      <c r="A243" s="54">
        <v>3674</v>
      </c>
      <c r="B243" s="88" t="s">
        <v>527</v>
      </c>
      <c r="C243" s="55" t="s">
        <v>528</v>
      </c>
      <c r="D243" s="284"/>
      <c r="E243" s="284"/>
      <c r="F243" s="57" t="str">
        <f t="shared" si="59"/>
        <v>-</v>
      </c>
    </row>
    <row r="244" spans="1:6" ht="12.75" customHeight="1" x14ac:dyDescent="0.2">
      <c r="A244" s="54" t="s">
        <v>529</v>
      </c>
      <c r="B244" s="88" t="s">
        <v>530</v>
      </c>
      <c r="C244" s="55" t="s">
        <v>529</v>
      </c>
      <c r="D244" s="56">
        <f t="shared" ref="D244:E244" si="60">SUM(D245:D246)</f>
        <v>0</v>
      </c>
      <c r="E244" s="56">
        <f t="shared" si="60"/>
        <v>0</v>
      </c>
      <c r="F244" s="57" t="str">
        <f t="shared" ref="F244:F251" si="61">IF(D244&lt;&gt;0,IF(E244/D244&gt;=100,"&gt;&gt;100",E244/D244*100),"-")</f>
        <v>-</v>
      </c>
    </row>
    <row r="245" spans="1:6" ht="12.75" customHeight="1" x14ac:dyDescent="0.2">
      <c r="A245" s="54" t="s">
        <v>531</v>
      </c>
      <c r="B245" s="88" t="s">
        <v>532</v>
      </c>
      <c r="C245" s="55" t="s">
        <v>531</v>
      </c>
      <c r="D245" s="284"/>
      <c r="E245" s="284"/>
      <c r="F245" s="57" t="str">
        <f t="shared" si="61"/>
        <v>-</v>
      </c>
    </row>
    <row r="246" spans="1:6" ht="12.75" customHeight="1" x14ac:dyDescent="0.2">
      <c r="A246" s="54" t="s">
        <v>533</v>
      </c>
      <c r="B246" s="88" t="s">
        <v>534</v>
      </c>
      <c r="C246" s="55" t="s">
        <v>533</v>
      </c>
      <c r="D246" s="284"/>
      <c r="E246" s="284"/>
      <c r="F246" s="57" t="str">
        <f t="shared" si="61"/>
        <v>-</v>
      </c>
    </row>
    <row r="247" spans="1:6" ht="24" x14ac:dyDescent="0.2">
      <c r="A247" s="54" t="s">
        <v>535</v>
      </c>
      <c r="B247" s="88" t="s">
        <v>536</v>
      </c>
      <c r="C247" s="55" t="s">
        <v>535</v>
      </c>
      <c r="D247" s="56">
        <f t="shared" ref="D247:E247" si="62">SUM(D248:D251)</f>
        <v>0</v>
      </c>
      <c r="E247" s="56">
        <f t="shared" si="62"/>
        <v>0</v>
      </c>
      <c r="F247" s="57" t="str">
        <f t="shared" si="61"/>
        <v>-</v>
      </c>
    </row>
    <row r="248" spans="1:6" ht="12.75" customHeight="1" x14ac:dyDescent="0.2">
      <c r="A248" s="54" t="s">
        <v>537</v>
      </c>
      <c r="B248" s="88" t="s">
        <v>199</v>
      </c>
      <c r="C248" s="55" t="s">
        <v>537</v>
      </c>
      <c r="D248" s="284"/>
      <c r="E248" s="284"/>
      <c r="F248" s="57" t="str">
        <f t="shared" si="61"/>
        <v>-</v>
      </c>
    </row>
    <row r="249" spans="1:6" ht="12.75" customHeight="1" x14ac:dyDescent="0.2">
      <c r="A249" s="54" t="s">
        <v>538</v>
      </c>
      <c r="B249" s="88" t="s">
        <v>201</v>
      </c>
      <c r="C249" s="55" t="s">
        <v>538</v>
      </c>
      <c r="D249" s="284"/>
      <c r="E249" s="284"/>
      <c r="F249" s="57" t="str">
        <f t="shared" si="61"/>
        <v>-</v>
      </c>
    </row>
    <row r="250" spans="1:6" ht="24" x14ac:dyDescent="0.2">
      <c r="A250" s="54" t="s">
        <v>539</v>
      </c>
      <c r="B250" s="88" t="s">
        <v>203</v>
      </c>
      <c r="C250" s="55" t="s">
        <v>539</v>
      </c>
      <c r="D250" s="284"/>
      <c r="E250" s="284"/>
      <c r="F250" s="57" t="str">
        <f t="shared" si="61"/>
        <v>-</v>
      </c>
    </row>
    <row r="251" spans="1:6" ht="24" x14ac:dyDescent="0.2">
      <c r="A251" s="54" t="s">
        <v>540</v>
      </c>
      <c r="B251" s="88" t="s">
        <v>205</v>
      </c>
      <c r="C251" s="55" t="s">
        <v>540</v>
      </c>
      <c r="D251" s="284"/>
      <c r="E251" s="284"/>
      <c r="F251" s="57" t="str">
        <f t="shared" si="61"/>
        <v>-</v>
      </c>
    </row>
    <row r="252" spans="1:6" ht="24" x14ac:dyDescent="0.2">
      <c r="A252" s="54">
        <v>37</v>
      </c>
      <c r="B252" s="88" t="s">
        <v>541</v>
      </c>
      <c r="C252" s="55" t="s">
        <v>542</v>
      </c>
      <c r="D252" s="56">
        <f t="shared" ref="D252:E252" si="63">D253+D259</f>
        <v>0</v>
      </c>
      <c r="E252" s="56">
        <f t="shared" si="63"/>
        <v>0</v>
      </c>
      <c r="F252" s="57" t="str">
        <f t="shared" ref="F252:F258" si="64">IF(D252&lt;&gt;0,IF(E252/D252&gt;=100,"&gt;&gt;100",E252/D252*100),"-")</f>
        <v>-</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c r="F254" s="57" t="str">
        <f t="shared" si="64"/>
        <v>-</v>
      </c>
    </row>
    <row r="255" spans="1:6" ht="24" x14ac:dyDescent="0.2">
      <c r="A255" s="54">
        <v>3712</v>
      </c>
      <c r="B255" s="88" t="s">
        <v>547</v>
      </c>
      <c r="C255" s="55" t="s">
        <v>548</v>
      </c>
      <c r="D255" s="284"/>
      <c r="E255" s="284"/>
      <c r="F255" s="57" t="str">
        <f t="shared" si="64"/>
        <v>-</v>
      </c>
    </row>
    <row r="256" spans="1:6" ht="24" x14ac:dyDescent="0.2">
      <c r="A256" s="54" t="s">
        <v>549</v>
      </c>
      <c r="B256" s="88" t="s">
        <v>550</v>
      </c>
      <c r="C256" s="55" t="s">
        <v>549</v>
      </c>
      <c r="D256" s="284"/>
      <c r="E256" s="284"/>
      <c r="F256" s="57" t="str">
        <f t="shared" si="64"/>
        <v>-</v>
      </c>
    </row>
    <row r="257" spans="1:6" ht="24" x14ac:dyDescent="0.2">
      <c r="A257" s="54" t="s">
        <v>551</v>
      </c>
      <c r="B257" s="88" t="s">
        <v>552</v>
      </c>
      <c r="C257" s="55" t="s">
        <v>551</v>
      </c>
      <c r="D257" s="284"/>
      <c r="E257" s="284"/>
      <c r="F257" s="57" t="str">
        <f t="shared" si="64"/>
        <v>-</v>
      </c>
    </row>
    <row r="258" spans="1:6" ht="12.75" customHeight="1" x14ac:dyDescent="0.2">
      <c r="A258" s="54" t="s">
        <v>553</v>
      </c>
      <c r="B258" s="88" t="s">
        <v>554</v>
      </c>
      <c r="C258" s="55" t="s">
        <v>553</v>
      </c>
      <c r="D258" s="284"/>
      <c r="E258" s="284"/>
      <c r="F258" s="57" t="str">
        <f t="shared" si="64"/>
        <v>-</v>
      </c>
    </row>
    <row r="259" spans="1:6" ht="12.75" customHeight="1" x14ac:dyDescent="0.2">
      <c r="A259" s="54">
        <v>372</v>
      </c>
      <c r="B259" s="229" t="s">
        <v>555</v>
      </c>
      <c r="C259" s="55" t="s">
        <v>556</v>
      </c>
      <c r="D259" s="56">
        <f t="shared" ref="D259:E259" si="66">SUM(D260:D262)</f>
        <v>0</v>
      </c>
      <c r="E259" s="56">
        <f t="shared" si="66"/>
        <v>0</v>
      </c>
      <c r="F259" s="57" t="str">
        <f t="shared" ref="F259:F262" si="67">IF(D259&lt;&gt;0,IF(E259/D259&gt;=100,"&gt;&gt;100",E259/D259*100),"-")</f>
        <v>-</v>
      </c>
    </row>
    <row r="260" spans="1:6" ht="12.75" customHeight="1" x14ac:dyDescent="0.2">
      <c r="A260" s="54">
        <v>3721</v>
      </c>
      <c r="B260" s="88" t="s">
        <v>557</v>
      </c>
      <c r="C260" s="55" t="s">
        <v>558</v>
      </c>
      <c r="D260" s="284"/>
      <c r="E260" s="284"/>
      <c r="F260" s="57" t="str">
        <f t="shared" si="67"/>
        <v>-</v>
      </c>
    </row>
    <row r="261" spans="1:6" ht="12.75" customHeight="1" x14ac:dyDescent="0.2">
      <c r="A261" s="54">
        <v>3722</v>
      </c>
      <c r="B261" s="88" t="s">
        <v>559</v>
      </c>
      <c r="C261" s="55" t="s">
        <v>560</v>
      </c>
      <c r="D261" s="284"/>
      <c r="E261" s="284"/>
      <c r="F261" s="57" t="str">
        <f t="shared" si="67"/>
        <v>-</v>
      </c>
    </row>
    <row r="262" spans="1:6" ht="12.75" customHeight="1" x14ac:dyDescent="0.2">
      <c r="A262" s="54" t="s">
        <v>561</v>
      </c>
      <c r="B262" s="88" t="s">
        <v>562</v>
      </c>
      <c r="C262" s="55" t="s">
        <v>561</v>
      </c>
      <c r="D262" s="284"/>
      <c r="E262" s="284"/>
      <c r="F262" s="57" t="str">
        <f t="shared" si="67"/>
        <v>-</v>
      </c>
    </row>
    <row r="263" spans="1:6" ht="12.75" customHeight="1" x14ac:dyDescent="0.2">
      <c r="A263" s="54">
        <v>38</v>
      </c>
      <c r="B263" s="88" t="s">
        <v>563</v>
      </c>
      <c r="C263" s="55" t="s">
        <v>564</v>
      </c>
      <c r="D263" s="56">
        <f t="shared" ref="D263:E263" si="68">D264+D268+D273+D279</f>
        <v>0</v>
      </c>
      <c r="E263" s="56">
        <f t="shared" si="68"/>
        <v>0</v>
      </c>
      <c r="F263" s="57" t="str">
        <f t="shared" ref="F263:F267" si="69">IF(D263&lt;&gt;0,IF(E263/D263&gt;=100,"&gt;&gt;100",E263/D263*100),"-")</f>
        <v>-</v>
      </c>
    </row>
    <row r="264" spans="1:6" ht="12.75" customHeight="1" x14ac:dyDescent="0.2">
      <c r="A264" s="54">
        <v>381</v>
      </c>
      <c r="B264" s="88" t="s">
        <v>565</v>
      </c>
      <c r="C264" s="55" t="s">
        <v>566</v>
      </c>
      <c r="D264" s="56">
        <f t="shared" ref="D264:E264" si="70">SUM(D265:D267)</f>
        <v>0</v>
      </c>
      <c r="E264" s="56">
        <f t="shared" si="70"/>
        <v>0</v>
      </c>
      <c r="F264" s="57" t="str">
        <f t="shared" si="69"/>
        <v>-</v>
      </c>
    </row>
    <row r="265" spans="1:6" ht="12.75" customHeight="1" x14ac:dyDescent="0.2">
      <c r="A265" s="54">
        <v>3811</v>
      </c>
      <c r="B265" s="88" t="s">
        <v>567</v>
      </c>
      <c r="C265" s="55" t="s">
        <v>568</v>
      </c>
      <c r="D265" s="284"/>
      <c r="E265" s="284"/>
      <c r="F265" s="57" t="str">
        <f t="shared" si="69"/>
        <v>-</v>
      </c>
    </row>
    <row r="266" spans="1:6" ht="12.75" customHeight="1" x14ac:dyDescent="0.2">
      <c r="A266" s="54">
        <v>3812</v>
      </c>
      <c r="B266" s="88" t="s">
        <v>569</v>
      </c>
      <c r="C266" s="55" t="s">
        <v>570</v>
      </c>
      <c r="D266" s="284"/>
      <c r="E266" s="284"/>
      <c r="F266" s="57" t="str">
        <f t="shared" si="69"/>
        <v>-</v>
      </c>
    </row>
    <row r="267" spans="1:6" ht="12.75" customHeight="1" x14ac:dyDescent="0.2">
      <c r="A267" s="54" t="s">
        <v>571</v>
      </c>
      <c r="B267" s="88" t="s">
        <v>572</v>
      </c>
      <c r="C267" s="55" t="s">
        <v>571</v>
      </c>
      <c r="D267" s="284"/>
      <c r="E267" s="284"/>
      <c r="F267" s="57" t="str">
        <f t="shared" si="69"/>
        <v>-</v>
      </c>
    </row>
    <row r="268" spans="1:6" ht="12.75" customHeight="1" x14ac:dyDescent="0.2">
      <c r="A268" s="54">
        <v>382</v>
      </c>
      <c r="B268" s="100" t="s">
        <v>573</v>
      </c>
      <c r="C268" s="55" t="s">
        <v>574</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575</v>
      </c>
      <c r="C269" s="55" t="s">
        <v>576</v>
      </c>
      <c r="D269" s="284"/>
      <c r="E269" s="284"/>
      <c r="F269" s="57" t="str">
        <f t="shared" si="72"/>
        <v>-</v>
      </c>
    </row>
    <row r="270" spans="1:6" ht="12.75" customHeight="1" x14ac:dyDescent="0.2">
      <c r="A270" s="54">
        <v>3822</v>
      </c>
      <c r="B270" s="88" t="s">
        <v>577</v>
      </c>
      <c r="C270" s="55" t="s">
        <v>578</v>
      </c>
      <c r="D270" s="284"/>
      <c r="E270" s="284"/>
      <c r="F270" s="57" t="str">
        <f t="shared" si="72"/>
        <v>-</v>
      </c>
    </row>
    <row r="271" spans="1:6" ht="12.75" customHeight="1" x14ac:dyDescent="0.2">
      <c r="A271" s="54" t="s">
        <v>579</v>
      </c>
      <c r="B271" s="88" t="s">
        <v>580</v>
      </c>
      <c r="C271" s="55" t="s">
        <v>579</v>
      </c>
      <c r="D271" s="284"/>
      <c r="E271" s="284"/>
      <c r="F271" s="57" t="str">
        <f t="shared" si="72"/>
        <v>-</v>
      </c>
    </row>
    <row r="272" spans="1:6" ht="24" x14ac:dyDescent="0.2">
      <c r="A272" s="58" t="s">
        <v>581</v>
      </c>
      <c r="B272" s="98" t="s">
        <v>582</v>
      </c>
      <c r="C272" s="59" t="s">
        <v>581</v>
      </c>
      <c r="D272" s="284"/>
      <c r="E272" s="284"/>
      <c r="F272" s="57" t="str">
        <f t="shared" si="72"/>
        <v>-</v>
      </c>
    </row>
    <row r="273" spans="1:6" ht="12.75" customHeight="1" x14ac:dyDescent="0.2">
      <c r="A273" s="54">
        <v>383</v>
      </c>
      <c r="B273" s="88" t="s">
        <v>583</v>
      </c>
      <c r="C273" s="55" t="s">
        <v>584</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585</v>
      </c>
      <c r="C274" s="55" t="s">
        <v>586</v>
      </c>
      <c r="D274" s="284"/>
      <c r="E274" s="284"/>
      <c r="F274" s="57" t="str">
        <f t="shared" si="74"/>
        <v>-</v>
      </c>
    </row>
    <row r="275" spans="1:6" ht="12.75" customHeight="1" x14ac:dyDescent="0.2">
      <c r="A275" s="54">
        <v>3832</v>
      </c>
      <c r="B275" s="88" t="s">
        <v>587</v>
      </c>
      <c r="C275" s="55" t="s">
        <v>588</v>
      </c>
      <c r="D275" s="284"/>
      <c r="E275" s="284"/>
      <c r="F275" s="57" t="str">
        <f t="shared" si="74"/>
        <v>-</v>
      </c>
    </row>
    <row r="276" spans="1:6" ht="12.75" customHeight="1" x14ac:dyDescent="0.2">
      <c r="A276" s="54">
        <v>3833</v>
      </c>
      <c r="B276" s="88" t="s">
        <v>589</v>
      </c>
      <c r="C276" s="55" t="s">
        <v>590</v>
      </c>
      <c r="D276" s="284"/>
      <c r="E276" s="284"/>
      <c r="F276" s="57" t="str">
        <f t="shared" si="74"/>
        <v>-</v>
      </c>
    </row>
    <row r="277" spans="1:6" ht="12.75" customHeight="1" x14ac:dyDescent="0.2">
      <c r="A277" s="54">
        <v>3834</v>
      </c>
      <c r="B277" s="88" t="s">
        <v>591</v>
      </c>
      <c r="C277" s="55" t="s">
        <v>592</v>
      </c>
      <c r="D277" s="284"/>
      <c r="E277" s="284"/>
      <c r="F277" s="57" t="str">
        <f t="shared" si="74"/>
        <v>-</v>
      </c>
    </row>
    <row r="278" spans="1:6" ht="12.75" customHeight="1" x14ac:dyDescent="0.2">
      <c r="A278" s="54" t="s">
        <v>593</v>
      </c>
      <c r="B278" s="88" t="s">
        <v>341</v>
      </c>
      <c r="C278" s="55" t="s">
        <v>593</v>
      </c>
      <c r="D278" s="284"/>
      <c r="E278" s="284"/>
      <c r="F278" s="57" t="str">
        <f t="shared" si="74"/>
        <v>-</v>
      </c>
    </row>
    <row r="279" spans="1:6" ht="12.75" customHeight="1" x14ac:dyDescent="0.2">
      <c r="A279" s="54">
        <v>386</v>
      </c>
      <c r="B279" s="100" t="s">
        <v>594</v>
      </c>
      <c r="C279" s="55" t="s">
        <v>595</v>
      </c>
      <c r="D279" s="56">
        <f t="shared" ref="D279:E279" si="75">SUM(D280:D284)</f>
        <v>0</v>
      </c>
      <c r="E279" s="56">
        <f t="shared" si="75"/>
        <v>0</v>
      </c>
      <c r="F279" s="57" t="str">
        <f t="shared" si="74"/>
        <v>-</v>
      </c>
    </row>
    <row r="280" spans="1:6" ht="24" x14ac:dyDescent="0.2">
      <c r="A280" s="54">
        <v>3861</v>
      </c>
      <c r="B280" s="88" t="s">
        <v>596</v>
      </c>
      <c r="C280" s="55" t="s">
        <v>597</v>
      </c>
      <c r="D280" s="284"/>
      <c r="E280" s="284"/>
      <c r="F280" s="57" t="str">
        <f t="shared" si="74"/>
        <v>-</v>
      </c>
    </row>
    <row r="281" spans="1:6" ht="24" x14ac:dyDescent="0.2">
      <c r="A281" s="54">
        <v>3862</v>
      </c>
      <c r="B281" s="88" t="s">
        <v>598</v>
      </c>
      <c r="C281" s="55" t="s">
        <v>599</v>
      </c>
      <c r="D281" s="284"/>
      <c r="E281" s="284"/>
      <c r="F281" s="57" t="str">
        <f t="shared" si="74"/>
        <v>-</v>
      </c>
    </row>
    <row r="282" spans="1:6" ht="12.75" customHeight="1" x14ac:dyDescent="0.2">
      <c r="A282" s="54">
        <v>3863</v>
      </c>
      <c r="B282" s="88" t="s">
        <v>600</v>
      </c>
      <c r="C282" s="55" t="s">
        <v>601</v>
      </c>
      <c r="D282" s="284"/>
      <c r="E282" s="284"/>
      <c r="F282" s="57" t="str">
        <f t="shared" si="74"/>
        <v>-</v>
      </c>
    </row>
    <row r="283" spans="1:6" ht="12.75" customHeight="1" x14ac:dyDescent="0.2">
      <c r="A283" s="54" t="s">
        <v>602</v>
      </c>
      <c r="B283" s="88" t="s">
        <v>603</v>
      </c>
      <c r="C283" s="55" t="s">
        <v>602</v>
      </c>
      <c r="D283" s="284"/>
      <c r="E283" s="284"/>
      <c r="F283" s="57" t="str">
        <f t="shared" si="74"/>
        <v>-</v>
      </c>
    </row>
    <row r="284" spans="1:6" ht="24" x14ac:dyDescent="0.2">
      <c r="A284" s="58" t="s">
        <v>604</v>
      </c>
      <c r="B284" s="98" t="s">
        <v>605</v>
      </c>
      <c r="C284" s="59" t="s">
        <v>604</v>
      </c>
      <c r="D284" s="284"/>
      <c r="E284" s="284"/>
      <c r="F284" s="57" t="str">
        <f t="shared" si="74"/>
        <v>-</v>
      </c>
    </row>
    <row r="285" spans="1:6" ht="12.75" customHeight="1" x14ac:dyDescent="0.2">
      <c r="A285" s="54" t="s">
        <v>606</v>
      </c>
      <c r="B285" s="88" t="s">
        <v>607</v>
      </c>
      <c r="C285" s="55" t="s">
        <v>608</v>
      </c>
      <c r="D285" s="284"/>
      <c r="E285" s="284"/>
      <c r="F285" s="57" t="str">
        <f t="shared" ref="F285:F296" si="76">IF(D285&lt;&gt;0,IF(E285/D285&gt;=100,"&gt;&gt;100",E285/D285*100),"-")</f>
        <v>-</v>
      </c>
    </row>
    <row r="286" spans="1:6" ht="12.75" customHeight="1" x14ac:dyDescent="0.2">
      <c r="A286" s="54" t="s">
        <v>606</v>
      </c>
      <c r="B286" s="88" t="s">
        <v>609</v>
      </c>
      <c r="C286" s="55" t="s">
        <v>610</v>
      </c>
      <c r="D286" s="284"/>
      <c r="E286" s="284"/>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2389254</v>
      </c>
      <c r="E289" s="56">
        <f t="shared" si="79"/>
        <v>2239743.4099999997</v>
      </c>
      <c r="F289" s="57">
        <f t="shared" si="76"/>
        <v>93.742373560952487</v>
      </c>
    </row>
    <row r="290" spans="1:6" ht="12.75" customHeight="1" x14ac:dyDescent="0.2">
      <c r="A290" s="54" t="s">
        <v>606</v>
      </c>
      <c r="B290" s="88" t="s">
        <v>617</v>
      </c>
      <c r="C290" s="55" t="s">
        <v>618</v>
      </c>
      <c r="D290" s="56">
        <f>IF(D6&gt;=D289,D6-D289,0)</f>
        <v>97626</v>
      </c>
      <c r="E290" s="56">
        <f>IF(E6&gt;=E289,E6-E289,0)</f>
        <v>231877.44000000041</v>
      </c>
      <c r="F290" s="57">
        <f t="shared" si="76"/>
        <v>237.51607153832012</v>
      </c>
    </row>
    <row r="291" spans="1:6" ht="12.75" customHeight="1" x14ac:dyDescent="0.2">
      <c r="A291" s="54" t="s">
        <v>606</v>
      </c>
      <c r="B291" s="88" t="s">
        <v>619</v>
      </c>
      <c r="C291" s="55" t="s">
        <v>620</v>
      </c>
      <c r="D291" s="56">
        <f>IF(D289&gt;=D6,D289-D6,0)</f>
        <v>0</v>
      </c>
      <c r="E291" s="56">
        <f>IF(E289&gt;=E6,E289-E6,0)</f>
        <v>0</v>
      </c>
      <c r="F291" s="57" t="str">
        <f t="shared" si="76"/>
        <v>-</v>
      </c>
    </row>
    <row r="292" spans="1:6" ht="12.75" customHeight="1" x14ac:dyDescent="0.2">
      <c r="A292" s="54">
        <v>92211</v>
      </c>
      <c r="B292" s="88" t="s">
        <v>621</v>
      </c>
      <c r="C292" s="55" t="s">
        <v>622</v>
      </c>
      <c r="D292" s="284">
        <v>466248</v>
      </c>
      <c r="E292" s="284">
        <v>485494.01</v>
      </c>
      <c r="F292" s="57">
        <f t="shared" si="76"/>
        <v>104.12784826959043</v>
      </c>
    </row>
    <row r="293" spans="1:6" ht="12.75" customHeight="1" x14ac:dyDescent="0.2">
      <c r="A293" s="54">
        <v>92221</v>
      </c>
      <c r="B293" s="88" t="s">
        <v>623</v>
      </c>
      <c r="C293" s="55" t="s">
        <v>624</v>
      </c>
      <c r="D293" s="284"/>
      <c r="E293" s="284"/>
      <c r="F293" s="57" t="str">
        <f t="shared" si="76"/>
        <v>-</v>
      </c>
    </row>
    <row r="294" spans="1:6" ht="12.75" customHeight="1" x14ac:dyDescent="0.2">
      <c r="A294" s="54">
        <v>96</v>
      </c>
      <c r="B294" s="88" t="s">
        <v>625</v>
      </c>
      <c r="C294" s="55" t="s">
        <v>626</v>
      </c>
      <c r="D294" s="284">
        <v>65163</v>
      </c>
      <c r="E294" s="284">
        <v>45442.76</v>
      </c>
      <c r="F294" s="57">
        <f t="shared" si="76"/>
        <v>69.737059374184739</v>
      </c>
    </row>
    <row r="295" spans="1:6" ht="24" x14ac:dyDescent="0.2">
      <c r="A295" s="54">
        <v>9661</v>
      </c>
      <c r="B295" s="88" t="s">
        <v>627</v>
      </c>
      <c r="C295" s="55" t="s">
        <v>628</v>
      </c>
      <c r="D295" s="284"/>
      <c r="E295" s="284"/>
      <c r="F295" s="57" t="str">
        <f t="shared" si="76"/>
        <v>-</v>
      </c>
    </row>
    <row r="296" spans="1:6" ht="12.75" customHeight="1" x14ac:dyDescent="0.2">
      <c r="A296" s="61" t="s">
        <v>629</v>
      </c>
      <c r="B296" s="91" t="s">
        <v>630</v>
      </c>
      <c r="C296" s="62" t="s">
        <v>629</v>
      </c>
      <c r="D296" s="285"/>
      <c r="E296" s="285"/>
      <c r="F296" s="63" t="str">
        <f t="shared" si="76"/>
        <v>-</v>
      </c>
    </row>
    <row r="297" spans="1:6" s="84" customFormat="1" ht="20.100000000000001" customHeight="1" x14ac:dyDescent="0.2">
      <c r="A297" s="363" t="s">
        <v>631</v>
      </c>
      <c r="B297" s="364"/>
      <c r="C297" s="258"/>
      <c r="D297" s="64"/>
      <c r="E297" s="64"/>
      <c r="F297" s="65"/>
    </row>
    <row r="298" spans="1:6" ht="12.75" customHeight="1" x14ac:dyDescent="0.2">
      <c r="A298" s="54">
        <v>7</v>
      </c>
      <c r="B298" s="88" t="s">
        <v>632</v>
      </c>
      <c r="C298" s="55" t="s">
        <v>633</v>
      </c>
      <c r="D298" s="56">
        <f t="shared" ref="D298:E298" si="80">D299+D311+D344+D348</f>
        <v>0</v>
      </c>
      <c r="E298" s="56">
        <f t="shared" si="80"/>
        <v>0</v>
      </c>
      <c r="F298" s="57" t="str">
        <f t="shared" ref="F298:F418" si="81">IF(D298&lt;&gt;0,IF(E298/D298&gt;=100,"&gt;&gt;100",E298/D298*100),"-")</f>
        <v>-</v>
      </c>
    </row>
    <row r="299" spans="1:6" ht="12.75" customHeight="1" x14ac:dyDescent="0.2">
      <c r="A299" s="54">
        <v>71</v>
      </c>
      <c r="B299" s="88" t="s">
        <v>634</v>
      </c>
      <c r="C299" s="55" t="s">
        <v>635</v>
      </c>
      <c r="D299" s="56">
        <f t="shared" ref="D299:E299" si="82">D300+D304</f>
        <v>0</v>
      </c>
      <c r="E299" s="56">
        <f t="shared" si="82"/>
        <v>0</v>
      </c>
      <c r="F299" s="57" t="str">
        <f t="shared" si="81"/>
        <v>-</v>
      </c>
    </row>
    <row r="300" spans="1:6" ht="24" x14ac:dyDescent="0.2">
      <c r="A300" s="54">
        <v>711</v>
      </c>
      <c r="B300" s="88" t="s">
        <v>636</v>
      </c>
      <c r="C300" s="55" t="s">
        <v>637</v>
      </c>
      <c r="D300" s="56">
        <f t="shared" ref="D300:E300" si="83">SUM(D301:D303)</f>
        <v>0</v>
      </c>
      <c r="E300" s="56">
        <f t="shared" si="83"/>
        <v>0</v>
      </c>
      <c r="F300" s="57" t="str">
        <f t="shared" si="81"/>
        <v>-</v>
      </c>
    </row>
    <row r="301" spans="1:6" ht="12.75" customHeight="1" x14ac:dyDescent="0.2">
      <c r="A301" s="54">
        <v>7111</v>
      </c>
      <c r="B301" s="88" t="s">
        <v>638</v>
      </c>
      <c r="C301" s="55" t="s">
        <v>639</v>
      </c>
      <c r="D301" s="284"/>
      <c r="E301" s="284"/>
      <c r="F301" s="57" t="str">
        <f t="shared" si="81"/>
        <v>-</v>
      </c>
    </row>
    <row r="302" spans="1:6" ht="12.75" customHeight="1" x14ac:dyDescent="0.2">
      <c r="A302" s="54">
        <v>7112</v>
      </c>
      <c r="B302" s="88" t="s">
        <v>640</v>
      </c>
      <c r="C302" s="55" t="s">
        <v>641</v>
      </c>
      <c r="D302" s="284"/>
      <c r="E302" s="284"/>
      <c r="F302" s="57" t="str">
        <f t="shared" si="81"/>
        <v>-</v>
      </c>
    </row>
    <row r="303" spans="1:6" ht="12.75" customHeight="1" x14ac:dyDescent="0.2">
      <c r="A303" s="54">
        <v>7113</v>
      </c>
      <c r="B303" s="88" t="s">
        <v>642</v>
      </c>
      <c r="C303" s="55" t="s">
        <v>643</v>
      </c>
      <c r="D303" s="284"/>
      <c r="E303" s="284"/>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c r="F305" s="57" t="str">
        <f t="shared" si="81"/>
        <v>-</v>
      </c>
    </row>
    <row r="306" spans="1:6" ht="12.75" customHeight="1" x14ac:dyDescent="0.2">
      <c r="A306" s="54">
        <v>7122</v>
      </c>
      <c r="B306" s="88" t="s">
        <v>648</v>
      </c>
      <c r="C306" s="55" t="s">
        <v>649</v>
      </c>
      <c r="D306" s="284"/>
      <c r="E306" s="284"/>
      <c r="F306" s="57" t="str">
        <f t="shared" si="81"/>
        <v>-</v>
      </c>
    </row>
    <row r="307" spans="1:6" ht="12.75" customHeight="1" x14ac:dyDescent="0.2">
      <c r="A307" s="54">
        <v>7123</v>
      </c>
      <c r="B307" s="88" t="s">
        <v>650</v>
      </c>
      <c r="C307" s="55" t="s">
        <v>651</v>
      </c>
      <c r="D307" s="284"/>
      <c r="E307" s="284"/>
      <c r="F307" s="57" t="str">
        <f t="shared" si="81"/>
        <v>-</v>
      </c>
    </row>
    <row r="308" spans="1:6" ht="12.75" customHeight="1" x14ac:dyDescent="0.2">
      <c r="A308" s="54">
        <v>7124</v>
      </c>
      <c r="B308" s="88" t="s">
        <v>652</v>
      </c>
      <c r="C308" s="55" t="s">
        <v>653</v>
      </c>
      <c r="D308" s="284"/>
      <c r="E308" s="284"/>
      <c r="F308" s="57" t="str">
        <f t="shared" si="81"/>
        <v>-</v>
      </c>
    </row>
    <row r="309" spans="1:6" ht="12.75" customHeight="1" x14ac:dyDescent="0.2">
      <c r="A309" s="54">
        <v>7125</v>
      </c>
      <c r="B309" s="88" t="s">
        <v>654</v>
      </c>
      <c r="C309" s="55" t="s">
        <v>655</v>
      </c>
      <c r="D309" s="284"/>
      <c r="E309" s="284"/>
      <c r="F309" s="57" t="str">
        <f t="shared" si="81"/>
        <v>-</v>
      </c>
    </row>
    <row r="310" spans="1:6" ht="12.75" customHeight="1" x14ac:dyDescent="0.2">
      <c r="A310" s="54">
        <v>7126</v>
      </c>
      <c r="B310" s="88" t="s">
        <v>656</v>
      </c>
      <c r="C310" s="55" t="s">
        <v>657</v>
      </c>
      <c r="D310" s="284"/>
      <c r="E310" s="284"/>
      <c r="F310" s="57" t="str">
        <f t="shared" si="81"/>
        <v>-</v>
      </c>
    </row>
    <row r="311" spans="1:6" ht="24" x14ac:dyDescent="0.2">
      <c r="A311" s="54">
        <v>72</v>
      </c>
      <c r="B311" s="229" t="s">
        <v>658</v>
      </c>
      <c r="C311" s="55" t="s">
        <v>659</v>
      </c>
      <c r="D311" s="56">
        <f t="shared" ref="D311:E311" si="85">D312+D317+D326+D331+D336+D339</f>
        <v>0</v>
      </c>
      <c r="E311" s="56">
        <f t="shared" si="85"/>
        <v>0</v>
      </c>
      <c r="F311" s="57" t="str">
        <f t="shared" si="81"/>
        <v>-</v>
      </c>
    </row>
    <row r="312" spans="1:6" ht="12.75" customHeight="1" x14ac:dyDescent="0.2">
      <c r="A312" s="54">
        <v>721</v>
      </c>
      <c r="B312" s="88" t="s">
        <v>660</v>
      </c>
      <c r="C312" s="55" t="s">
        <v>661</v>
      </c>
      <c r="D312" s="56">
        <f t="shared" ref="D312:E312" si="86">SUM(D313:D316)</f>
        <v>0</v>
      </c>
      <c r="E312" s="56">
        <f t="shared" si="86"/>
        <v>0</v>
      </c>
      <c r="F312" s="57" t="str">
        <f t="shared" si="81"/>
        <v>-</v>
      </c>
    </row>
    <row r="313" spans="1:6" ht="12.75" customHeight="1" x14ac:dyDescent="0.2">
      <c r="A313" s="54">
        <v>7211</v>
      </c>
      <c r="B313" s="88" t="s">
        <v>662</v>
      </c>
      <c r="C313" s="55" t="s">
        <v>663</v>
      </c>
      <c r="D313" s="284"/>
      <c r="E313" s="284"/>
      <c r="F313" s="57" t="str">
        <f t="shared" si="81"/>
        <v>-</v>
      </c>
    </row>
    <row r="314" spans="1:6" ht="12.75" customHeight="1" x14ac:dyDescent="0.2">
      <c r="A314" s="54">
        <v>7212</v>
      </c>
      <c r="B314" s="88" t="s">
        <v>664</v>
      </c>
      <c r="C314" s="55" t="s">
        <v>665</v>
      </c>
      <c r="D314" s="284"/>
      <c r="E314" s="284"/>
      <c r="F314" s="57" t="str">
        <f t="shared" si="81"/>
        <v>-</v>
      </c>
    </row>
    <row r="315" spans="1:6" ht="12.75" customHeight="1" x14ac:dyDescent="0.2">
      <c r="A315" s="54">
        <v>7213</v>
      </c>
      <c r="B315" s="88" t="s">
        <v>666</v>
      </c>
      <c r="C315" s="55" t="s">
        <v>667</v>
      </c>
      <c r="D315" s="284"/>
      <c r="E315" s="284"/>
      <c r="F315" s="57" t="str">
        <f t="shared" si="81"/>
        <v>-</v>
      </c>
    </row>
    <row r="316" spans="1:6" ht="12.75" customHeight="1" x14ac:dyDescent="0.2">
      <c r="A316" s="54">
        <v>7214</v>
      </c>
      <c r="B316" s="88" t="s">
        <v>668</v>
      </c>
      <c r="C316" s="55" t="s">
        <v>669</v>
      </c>
      <c r="D316" s="284"/>
      <c r="E316" s="284"/>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c r="F318" s="57" t="str">
        <f t="shared" si="81"/>
        <v>-</v>
      </c>
    </row>
    <row r="319" spans="1:6" ht="12.75" customHeight="1" x14ac:dyDescent="0.2">
      <c r="A319" s="54">
        <v>7222</v>
      </c>
      <c r="B319" s="88" t="s">
        <v>674</v>
      </c>
      <c r="C319" s="55" t="s">
        <v>675</v>
      </c>
      <c r="D319" s="284"/>
      <c r="E319" s="284"/>
      <c r="F319" s="57" t="str">
        <f t="shared" si="81"/>
        <v>-</v>
      </c>
    </row>
    <row r="320" spans="1:6" ht="12.75" customHeight="1" x14ac:dyDescent="0.2">
      <c r="A320" s="54">
        <v>7223</v>
      </c>
      <c r="B320" s="88" t="s">
        <v>676</v>
      </c>
      <c r="C320" s="55" t="s">
        <v>677</v>
      </c>
      <c r="D320" s="284"/>
      <c r="E320" s="284"/>
      <c r="F320" s="57" t="str">
        <f t="shared" si="81"/>
        <v>-</v>
      </c>
    </row>
    <row r="321" spans="1:6" ht="12.75" customHeight="1" x14ac:dyDescent="0.2">
      <c r="A321" s="54">
        <v>7224</v>
      </c>
      <c r="B321" s="88" t="s">
        <v>678</v>
      </c>
      <c r="C321" s="55" t="s">
        <v>679</v>
      </c>
      <c r="D321" s="284"/>
      <c r="E321" s="284"/>
      <c r="F321" s="57" t="str">
        <f t="shared" si="81"/>
        <v>-</v>
      </c>
    </row>
    <row r="322" spans="1:6" ht="12.75" customHeight="1" x14ac:dyDescent="0.2">
      <c r="A322" s="54">
        <v>7225</v>
      </c>
      <c r="B322" s="88" t="s">
        <v>680</v>
      </c>
      <c r="C322" s="55" t="s">
        <v>681</v>
      </c>
      <c r="D322" s="284"/>
      <c r="E322" s="284"/>
      <c r="F322" s="57" t="str">
        <f t="shared" si="81"/>
        <v>-</v>
      </c>
    </row>
    <row r="323" spans="1:6" ht="12.75" customHeight="1" x14ac:dyDescent="0.2">
      <c r="A323" s="54">
        <v>7226</v>
      </c>
      <c r="B323" s="88" t="s">
        <v>682</v>
      </c>
      <c r="C323" s="55" t="s">
        <v>683</v>
      </c>
      <c r="D323" s="284"/>
      <c r="E323" s="284"/>
      <c r="F323" s="57" t="str">
        <f t="shared" si="81"/>
        <v>-</v>
      </c>
    </row>
    <row r="324" spans="1:6" ht="12.75" customHeight="1" x14ac:dyDescent="0.2">
      <c r="A324" s="54">
        <v>7227</v>
      </c>
      <c r="B324" s="88" t="s">
        <v>684</v>
      </c>
      <c r="C324" s="55" t="s">
        <v>685</v>
      </c>
      <c r="D324" s="284"/>
      <c r="E324" s="284"/>
      <c r="F324" s="57" t="str">
        <f t="shared" si="81"/>
        <v>-</v>
      </c>
    </row>
    <row r="325" spans="1:6" ht="12.75" customHeight="1" x14ac:dyDescent="0.2">
      <c r="A325" s="54" t="s">
        <v>686</v>
      </c>
      <c r="B325" s="88" t="s">
        <v>687</v>
      </c>
      <c r="C325" s="55" t="s">
        <v>686</v>
      </c>
      <c r="D325" s="284"/>
      <c r="E325" s="284"/>
      <c r="F325" s="57" t="str">
        <f t="shared" si="81"/>
        <v>-</v>
      </c>
    </row>
    <row r="326" spans="1:6" ht="12.75" customHeight="1" x14ac:dyDescent="0.2">
      <c r="A326" s="54">
        <v>723</v>
      </c>
      <c r="B326" s="229" t="s">
        <v>688</v>
      </c>
      <c r="C326" s="55" t="s">
        <v>689</v>
      </c>
      <c r="D326" s="56">
        <f t="shared" ref="D326:E326" si="88">SUM(D327:D330)</f>
        <v>0</v>
      </c>
      <c r="E326" s="56">
        <f t="shared" si="88"/>
        <v>0</v>
      </c>
      <c r="F326" s="57" t="str">
        <f t="shared" si="81"/>
        <v>-</v>
      </c>
    </row>
    <row r="327" spans="1:6" ht="12.75" customHeight="1" x14ac:dyDescent="0.2">
      <c r="A327" s="54">
        <v>7231</v>
      </c>
      <c r="B327" s="88" t="s">
        <v>690</v>
      </c>
      <c r="C327" s="55" t="s">
        <v>691</v>
      </c>
      <c r="D327" s="284"/>
      <c r="E327" s="284"/>
      <c r="F327" s="57" t="str">
        <f t="shared" si="81"/>
        <v>-</v>
      </c>
    </row>
    <row r="328" spans="1:6" ht="12.75" customHeight="1" x14ac:dyDescent="0.2">
      <c r="A328" s="54">
        <v>7232</v>
      </c>
      <c r="B328" s="88" t="s">
        <v>692</v>
      </c>
      <c r="C328" s="55" t="s">
        <v>693</v>
      </c>
      <c r="D328" s="284"/>
      <c r="E328" s="284"/>
      <c r="F328" s="57" t="str">
        <f t="shared" si="81"/>
        <v>-</v>
      </c>
    </row>
    <row r="329" spans="1:6" ht="12.75" customHeight="1" x14ac:dyDescent="0.2">
      <c r="A329" s="54">
        <v>7233</v>
      </c>
      <c r="B329" s="88" t="s">
        <v>694</v>
      </c>
      <c r="C329" s="55" t="s">
        <v>695</v>
      </c>
      <c r="D329" s="284"/>
      <c r="E329" s="284"/>
      <c r="F329" s="57" t="str">
        <f t="shared" si="81"/>
        <v>-</v>
      </c>
    </row>
    <row r="330" spans="1:6" ht="12.75" customHeight="1" x14ac:dyDescent="0.2">
      <c r="A330" s="54">
        <v>7234</v>
      </c>
      <c r="B330" s="229" t="s">
        <v>696</v>
      </c>
      <c r="C330" s="55" t="s">
        <v>697</v>
      </c>
      <c r="D330" s="284"/>
      <c r="E330" s="284"/>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c r="F332" s="57" t="str">
        <f t="shared" si="81"/>
        <v>-</v>
      </c>
    </row>
    <row r="333" spans="1:6" ht="12.75" customHeight="1" x14ac:dyDescent="0.2">
      <c r="A333" s="54">
        <v>7242</v>
      </c>
      <c r="B333" s="88" t="s">
        <v>702</v>
      </c>
      <c r="C333" s="55" t="s">
        <v>703</v>
      </c>
      <c r="D333" s="284"/>
      <c r="E333" s="284"/>
      <c r="F333" s="57" t="str">
        <f t="shared" si="81"/>
        <v>-</v>
      </c>
    </row>
    <row r="334" spans="1:6" ht="12.75" customHeight="1" x14ac:dyDescent="0.2">
      <c r="A334" s="54">
        <v>7243</v>
      </c>
      <c r="B334" s="88" t="s">
        <v>704</v>
      </c>
      <c r="C334" s="55" t="s">
        <v>705</v>
      </c>
      <c r="D334" s="284"/>
      <c r="E334" s="284"/>
      <c r="F334" s="57" t="str">
        <f t="shared" si="81"/>
        <v>-</v>
      </c>
    </row>
    <row r="335" spans="1:6" ht="12.75" customHeight="1" x14ac:dyDescent="0.2">
      <c r="A335" s="54">
        <v>7244</v>
      </c>
      <c r="B335" s="88" t="s">
        <v>706</v>
      </c>
      <c r="C335" s="55" t="s">
        <v>707</v>
      </c>
      <c r="D335" s="284"/>
      <c r="E335" s="284"/>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c r="F337" s="57" t="str">
        <f t="shared" si="81"/>
        <v>-</v>
      </c>
    </row>
    <row r="338" spans="1:6" ht="12.75" customHeight="1" x14ac:dyDescent="0.2">
      <c r="A338" s="54">
        <v>7252</v>
      </c>
      <c r="B338" s="88" t="s">
        <v>712</v>
      </c>
      <c r="C338" s="55" t="s">
        <v>713</v>
      </c>
      <c r="D338" s="284"/>
      <c r="E338" s="284"/>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c r="F340" s="57" t="str">
        <f t="shared" si="81"/>
        <v>-</v>
      </c>
    </row>
    <row r="341" spans="1:6" ht="12.75" customHeight="1" x14ac:dyDescent="0.2">
      <c r="A341" s="54">
        <v>7262</v>
      </c>
      <c r="B341" s="88" t="s">
        <v>718</v>
      </c>
      <c r="C341" s="55" t="s">
        <v>719</v>
      </c>
      <c r="D341" s="284"/>
      <c r="E341" s="284"/>
      <c r="F341" s="57" t="str">
        <f t="shared" si="81"/>
        <v>-</v>
      </c>
    </row>
    <row r="342" spans="1:6" ht="12.75" customHeight="1" x14ac:dyDescent="0.2">
      <c r="A342" s="54">
        <v>7263</v>
      </c>
      <c r="B342" s="88" t="s">
        <v>720</v>
      </c>
      <c r="C342" s="55" t="s">
        <v>721</v>
      </c>
      <c r="D342" s="284"/>
      <c r="E342" s="284"/>
      <c r="F342" s="57" t="str">
        <f t="shared" si="81"/>
        <v>-</v>
      </c>
    </row>
    <row r="343" spans="1:6" ht="12.75" customHeight="1" x14ac:dyDescent="0.2">
      <c r="A343" s="54">
        <v>7264</v>
      </c>
      <c r="B343" s="88" t="s">
        <v>722</v>
      </c>
      <c r="C343" s="55" t="s">
        <v>723</v>
      </c>
      <c r="D343" s="284"/>
      <c r="E343" s="284"/>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c r="F346" s="57" t="str">
        <f t="shared" si="81"/>
        <v>-</v>
      </c>
    </row>
    <row r="347" spans="1:6" ht="12.75" customHeight="1" x14ac:dyDescent="0.2">
      <c r="A347" s="54">
        <v>7312</v>
      </c>
      <c r="B347" s="88" t="s">
        <v>730</v>
      </c>
      <c r="C347" s="55" t="s">
        <v>731</v>
      </c>
      <c r="D347" s="284"/>
      <c r="E347" s="284"/>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c r="F349" s="57" t="str">
        <f t="shared" si="81"/>
        <v>-</v>
      </c>
    </row>
    <row r="350" spans="1:6" ht="12.75" customHeight="1" x14ac:dyDescent="0.2">
      <c r="A350" s="54">
        <v>4</v>
      </c>
      <c r="B350" s="88" t="s">
        <v>736</v>
      </c>
      <c r="C350" s="55" t="s">
        <v>737</v>
      </c>
      <c r="D350" s="56">
        <f t="shared" ref="D350:E350" si="95">D351+D363+D396+D400+D402</f>
        <v>427</v>
      </c>
      <c r="E350" s="56">
        <f t="shared" si="95"/>
        <v>36250</v>
      </c>
      <c r="F350" s="57">
        <f t="shared" si="81"/>
        <v>8489.4613583138162</v>
      </c>
    </row>
    <row r="351" spans="1:6" ht="12.75" customHeight="1" x14ac:dyDescent="0.2">
      <c r="A351" s="54">
        <v>41</v>
      </c>
      <c r="B351" s="88" t="s">
        <v>738</v>
      </c>
      <c r="C351" s="55" t="s">
        <v>739</v>
      </c>
      <c r="D351" s="56">
        <f t="shared" ref="D351:E351" si="96">D352+D356</f>
        <v>0</v>
      </c>
      <c r="E351" s="56">
        <f t="shared" si="96"/>
        <v>0</v>
      </c>
      <c r="F351" s="57" t="str">
        <f t="shared" si="81"/>
        <v>-</v>
      </c>
    </row>
    <row r="352" spans="1:6" ht="12.75" customHeight="1" x14ac:dyDescent="0.2">
      <c r="A352" s="54">
        <v>411</v>
      </c>
      <c r="B352" s="88" t="s">
        <v>740</v>
      </c>
      <c r="C352" s="55" t="s">
        <v>741</v>
      </c>
      <c r="D352" s="56">
        <f t="shared" ref="D352:E352" si="97">SUM(D353:D355)</f>
        <v>0</v>
      </c>
      <c r="E352" s="56">
        <f t="shared" si="97"/>
        <v>0</v>
      </c>
      <c r="F352" s="57" t="str">
        <f t="shared" si="81"/>
        <v>-</v>
      </c>
    </row>
    <row r="353" spans="1:6" ht="12.75" customHeight="1" x14ac:dyDescent="0.2">
      <c r="A353" s="54">
        <v>4111</v>
      </c>
      <c r="B353" s="88" t="s">
        <v>638</v>
      </c>
      <c r="C353" s="55" t="s">
        <v>742</v>
      </c>
      <c r="D353" s="284"/>
      <c r="E353" s="284"/>
      <c r="F353" s="57" t="str">
        <f t="shared" si="81"/>
        <v>-</v>
      </c>
    </row>
    <row r="354" spans="1:6" ht="12.75" customHeight="1" x14ac:dyDescent="0.2">
      <c r="A354" s="54">
        <v>4112</v>
      </c>
      <c r="B354" s="88" t="s">
        <v>640</v>
      </c>
      <c r="C354" s="55" t="s">
        <v>743</v>
      </c>
      <c r="D354" s="284"/>
      <c r="E354" s="284"/>
      <c r="F354" s="57" t="str">
        <f t="shared" si="81"/>
        <v>-</v>
      </c>
    </row>
    <row r="355" spans="1:6" ht="12.75" customHeight="1" x14ac:dyDescent="0.2">
      <c r="A355" s="54">
        <v>4113</v>
      </c>
      <c r="B355" s="88" t="s">
        <v>744</v>
      </c>
      <c r="C355" s="55" t="s">
        <v>745</v>
      </c>
      <c r="D355" s="284"/>
      <c r="E355" s="284"/>
      <c r="F355" s="57" t="str">
        <f t="shared" si="81"/>
        <v>-</v>
      </c>
    </row>
    <row r="356" spans="1:6" ht="12.75" customHeight="1" x14ac:dyDescent="0.2">
      <c r="A356" s="54">
        <v>412</v>
      </c>
      <c r="B356" s="88" t="s">
        <v>746</v>
      </c>
      <c r="C356" s="55" t="s">
        <v>747</v>
      </c>
      <c r="D356" s="56">
        <f t="shared" ref="D356:E356" si="98">SUM(D357:D362)</f>
        <v>0</v>
      </c>
      <c r="E356" s="56">
        <f t="shared" si="98"/>
        <v>0</v>
      </c>
      <c r="F356" s="57" t="str">
        <f t="shared" si="81"/>
        <v>-</v>
      </c>
    </row>
    <row r="357" spans="1:6" ht="12.75" customHeight="1" x14ac:dyDescent="0.2">
      <c r="A357" s="54">
        <v>4121</v>
      </c>
      <c r="B357" s="88" t="s">
        <v>646</v>
      </c>
      <c r="C357" s="55" t="s">
        <v>748</v>
      </c>
      <c r="D357" s="284"/>
      <c r="E357" s="284"/>
      <c r="F357" s="57" t="str">
        <f t="shared" si="81"/>
        <v>-</v>
      </c>
    </row>
    <row r="358" spans="1:6" ht="12.75" customHeight="1" x14ac:dyDescent="0.2">
      <c r="A358" s="54">
        <v>4122</v>
      </c>
      <c r="B358" s="88" t="s">
        <v>648</v>
      </c>
      <c r="C358" s="55" t="s">
        <v>749</v>
      </c>
      <c r="D358" s="284"/>
      <c r="E358" s="284"/>
      <c r="F358" s="57" t="str">
        <f t="shared" si="81"/>
        <v>-</v>
      </c>
    </row>
    <row r="359" spans="1:6" ht="12.75" customHeight="1" x14ac:dyDescent="0.2">
      <c r="A359" s="54">
        <v>4123</v>
      </c>
      <c r="B359" s="88" t="s">
        <v>650</v>
      </c>
      <c r="C359" s="55" t="s">
        <v>750</v>
      </c>
      <c r="D359" s="284"/>
      <c r="E359" s="284"/>
      <c r="F359" s="57" t="str">
        <f t="shared" si="81"/>
        <v>-</v>
      </c>
    </row>
    <row r="360" spans="1:6" ht="12.75" customHeight="1" x14ac:dyDescent="0.2">
      <c r="A360" s="54">
        <v>4124</v>
      </c>
      <c r="B360" s="88" t="s">
        <v>652</v>
      </c>
      <c r="C360" s="55" t="s">
        <v>751</v>
      </c>
      <c r="D360" s="284"/>
      <c r="E360" s="284"/>
      <c r="F360" s="57" t="str">
        <f t="shared" si="81"/>
        <v>-</v>
      </c>
    </row>
    <row r="361" spans="1:6" ht="12.75" customHeight="1" x14ac:dyDescent="0.2">
      <c r="A361" s="54">
        <v>4125</v>
      </c>
      <c r="B361" s="88" t="s">
        <v>654</v>
      </c>
      <c r="C361" s="55" t="s">
        <v>752</v>
      </c>
      <c r="D361" s="284"/>
      <c r="E361" s="284"/>
      <c r="F361" s="57" t="str">
        <f t="shared" si="81"/>
        <v>-</v>
      </c>
    </row>
    <row r="362" spans="1:6" ht="12.75" customHeight="1" x14ac:dyDescent="0.2">
      <c r="A362" s="54">
        <v>4126</v>
      </c>
      <c r="B362" s="88" t="s">
        <v>656</v>
      </c>
      <c r="C362" s="55" t="s">
        <v>753</v>
      </c>
      <c r="D362" s="284"/>
      <c r="E362" s="284"/>
      <c r="F362" s="57" t="str">
        <f t="shared" si="81"/>
        <v>-</v>
      </c>
    </row>
    <row r="363" spans="1:6" ht="24" x14ac:dyDescent="0.2">
      <c r="A363" s="54">
        <v>42</v>
      </c>
      <c r="B363" s="229" t="s">
        <v>754</v>
      </c>
      <c r="C363" s="55" t="s">
        <v>755</v>
      </c>
      <c r="D363" s="56">
        <f t="shared" ref="D363:E363" si="99">D364+D369+D378+D383+D388+D391</f>
        <v>427</v>
      </c>
      <c r="E363" s="56">
        <f t="shared" si="99"/>
        <v>0</v>
      </c>
      <c r="F363" s="57">
        <f t="shared" si="81"/>
        <v>0</v>
      </c>
    </row>
    <row r="364" spans="1:6" ht="12.75" customHeight="1" x14ac:dyDescent="0.2">
      <c r="A364" s="54">
        <v>421</v>
      </c>
      <c r="B364" s="88" t="s">
        <v>756</v>
      </c>
      <c r="C364" s="55" t="s">
        <v>757</v>
      </c>
      <c r="D364" s="56">
        <f t="shared" ref="D364:E364" si="100">SUM(D365:D368)</f>
        <v>0</v>
      </c>
      <c r="E364" s="56">
        <f t="shared" si="100"/>
        <v>0</v>
      </c>
      <c r="F364" s="57" t="str">
        <f t="shared" si="81"/>
        <v>-</v>
      </c>
    </row>
    <row r="365" spans="1:6" ht="12.75" customHeight="1" x14ac:dyDescent="0.2">
      <c r="A365" s="54">
        <v>4211</v>
      </c>
      <c r="B365" s="88" t="s">
        <v>662</v>
      </c>
      <c r="C365" s="55" t="s">
        <v>758</v>
      </c>
      <c r="D365" s="284"/>
      <c r="E365" s="284"/>
      <c r="F365" s="57" t="str">
        <f t="shared" si="81"/>
        <v>-</v>
      </c>
    </row>
    <row r="366" spans="1:6" ht="12.75" customHeight="1" x14ac:dyDescent="0.2">
      <c r="A366" s="54">
        <v>4212</v>
      </c>
      <c r="B366" s="88" t="s">
        <v>664</v>
      </c>
      <c r="C366" s="55" t="s">
        <v>759</v>
      </c>
      <c r="D366" s="284"/>
      <c r="E366" s="284"/>
      <c r="F366" s="57" t="str">
        <f t="shared" si="81"/>
        <v>-</v>
      </c>
    </row>
    <row r="367" spans="1:6" ht="12.75" customHeight="1" x14ac:dyDescent="0.2">
      <c r="A367" s="54">
        <v>4213</v>
      </c>
      <c r="B367" s="88" t="s">
        <v>666</v>
      </c>
      <c r="C367" s="55" t="s">
        <v>760</v>
      </c>
      <c r="D367" s="284"/>
      <c r="E367" s="284"/>
      <c r="F367" s="57" t="str">
        <f t="shared" si="81"/>
        <v>-</v>
      </c>
    </row>
    <row r="368" spans="1:6" ht="12.75" customHeight="1" x14ac:dyDescent="0.2">
      <c r="A368" s="54">
        <v>4214</v>
      </c>
      <c r="B368" s="88" t="s">
        <v>668</v>
      </c>
      <c r="C368" s="55" t="s">
        <v>761</v>
      </c>
      <c r="D368" s="284"/>
      <c r="E368" s="284"/>
      <c r="F368" s="57" t="str">
        <f t="shared" si="81"/>
        <v>-</v>
      </c>
    </row>
    <row r="369" spans="1:6" ht="12.75" customHeight="1" x14ac:dyDescent="0.2">
      <c r="A369" s="54">
        <v>422</v>
      </c>
      <c r="B369" s="88" t="s">
        <v>762</v>
      </c>
      <c r="C369" s="55" t="s">
        <v>763</v>
      </c>
      <c r="D369" s="56">
        <f t="shared" ref="D369:E369" si="101">SUM(D370:D377)</f>
        <v>427</v>
      </c>
      <c r="E369" s="56">
        <f t="shared" si="101"/>
        <v>0</v>
      </c>
      <c r="F369" s="57">
        <f t="shared" si="81"/>
        <v>0</v>
      </c>
    </row>
    <row r="370" spans="1:6" ht="12.75" customHeight="1" x14ac:dyDescent="0.2">
      <c r="A370" s="54">
        <v>4221</v>
      </c>
      <c r="B370" s="88" t="s">
        <v>672</v>
      </c>
      <c r="C370" s="55" t="s">
        <v>764</v>
      </c>
      <c r="D370" s="284"/>
      <c r="E370" s="284"/>
      <c r="F370" s="57" t="str">
        <f t="shared" si="81"/>
        <v>-</v>
      </c>
    </row>
    <row r="371" spans="1:6" ht="12.75" customHeight="1" x14ac:dyDescent="0.2">
      <c r="A371" s="54">
        <v>4222</v>
      </c>
      <c r="B371" s="88" t="s">
        <v>765</v>
      </c>
      <c r="C371" s="55" t="s">
        <v>766</v>
      </c>
      <c r="D371" s="284"/>
      <c r="E371" s="284"/>
      <c r="F371" s="57" t="str">
        <f t="shared" si="81"/>
        <v>-</v>
      </c>
    </row>
    <row r="372" spans="1:6" ht="12.75" customHeight="1" x14ac:dyDescent="0.2">
      <c r="A372" s="54">
        <v>4223</v>
      </c>
      <c r="B372" s="88" t="s">
        <v>676</v>
      </c>
      <c r="C372" s="55" t="s">
        <v>767</v>
      </c>
      <c r="D372" s="284"/>
      <c r="E372" s="284"/>
      <c r="F372" s="57" t="str">
        <f t="shared" si="81"/>
        <v>-</v>
      </c>
    </row>
    <row r="373" spans="1:6" ht="12.75" customHeight="1" x14ac:dyDescent="0.2">
      <c r="A373" s="54">
        <v>4224</v>
      </c>
      <c r="B373" s="88" t="s">
        <v>678</v>
      </c>
      <c r="C373" s="55" t="s">
        <v>768</v>
      </c>
      <c r="D373" s="284"/>
      <c r="E373" s="284"/>
      <c r="F373" s="57" t="str">
        <f t="shared" si="81"/>
        <v>-</v>
      </c>
    </row>
    <row r="374" spans="1:6" ht="12.75" customHeight="1" x14ac:dyDescent="0.2">
      <c r="A374" s="54">
        <v>4225</v>
      </c>
      <c r="B374" s="88" t="s">
        <v>680</v>
      </c>
      <c r="C374" s="55" t="s">
        <v>769</v>
      </c>
      <c r="D374" s="284"/>
      <c r="E374" s="284"/>
      <c r="F374" s="57" t="str">
        <f t="shared" si="81"/>
        <v>-</v>
      </c>
    </row>
    <row r="375" spans="1:6" ht="12.75" customHeight="1" x14ac:dyDescent="0.2">
      <c r="A375" s="54">
        <v>4226</v>
      </c>
      <c r="B375" s="88" t="s">
        <v>682</v>
      </c>
      <c r="C375" s="55" t="s">
        <v>770</v>
      </c>
      <c r="D375" s="284"/>
      <c r="E375" s="284"/>
      <c r="F375" s="57" t="str">
        <f t="shared" si="81"/>
        <v>-</v>
      </c>
    </row>
    <row r="376" spans="1:6" ht="12.75" customHeight="1" x14ac:dyDescent="0.2">
      <c r="A376" s="54">
        <v>4227</v>
      </c>
      <c r="B376" s="229" t="s">
        <v>684</v>
      </c>
      <c r="C376" s="55" t="s">
        <v>771</v>
      </c>
      <c r="D376" s="284">
        <v>427</v>
      </c>
      <c r="E376" s="284"/>
      <c r="F376" s="57">
        <f t="shared" si="81"/>
        <v>0</v>
      </c>
    </row>
    <row r="377" spans="1:6" ht="12.75" customHeight="1" x14ac:dyDescent="0.2">
      <c r="A377" s="54" t="s">
        <v>772</v>
      </c>
      <c r="B377" s="229" t="s">
        <v>687</v>
      </c>
      <c r="C377" s="55" t="s">
        <v>772</v>
      </c>
      <c r="D377" s="284"/>
      <c r="E377" s="284"/>
      <c r="F377" s="57" t="str">
        <f t="shared" si="81"/>
        <v>-</v>
      </c>
    </row>
    <row r="378" spans="1:6" ht="12.75" customHeight="1" x14ac:dyDescent="0.2">
      <c r="A378" s="54">
        <v>423</v>
      </c>
      <c r="B378" s="88" t="s">
        <v>773</v>
      </c>
      <c r="C378" s="55" t="s">
        <v>774</v>
      </c>
      <c r="D378" s="56">
        <f t="shared" ref="D378:E378" si="102">SUM(D379:D382)</f>
        <v>0</v>
      </c>
      <c r="E378" s="56">
        <f t="shared" si="102"/>
        <v>0</v>
      </c>
      <c r="F378" s="57" t="str">
        <f t="shared" si="81"/>
        <v>-</v>
      </c>
    </row>
    <row r="379" spans="1:6" ht="12.75" customHeight="1" x14ac:dyDescent="0.2">
      <c r="A379" s="54">
        <v>4231</v>
      </c>
      <c r="B379" s="88" t="s">
        <v>690</v>
      </c>
      <c r="C379" s="55" t="s">
        <v>775</v>
      </c>
      <c r="D379" s="284"/>
      <c r="E379" s="284"/>
      <c r="F379" s="57" t="str">
        <f t="shared" si="81"/>
        <v>-</v>
      </c>
    </row>
    <row r="380" spans="1:6" ht="12.75" customHeight="1" x14ac:dyDescent="0.2">
      <c r="A380" s="54">
        <v>4232</v>
      </c>
      <c r="B380" s="88" t="s">
        <v>692</v>
      </c>
      <c r="C380" s="55" t="s">
        <v>776</v>
      </c>
      <c r="D380" s="284"/>
      <c r="E380" s="284"/>
      <c r="F380" s="57" t="str">
        <f t="shared" si="81"/>
        <v>-</v>
      </c>
    </row>
    <row r="381" spans="1:6" ht="12.75" customHeight="1" x14ac:dyDescent="0.2">
      <c r="A381" s="54">
        <v>4233</v>
      </c>
      <c r="B381" s="88" t="s">
        <v>694</v>
      </c>
      <c r="C381" s="55" t="s">
        <v>777</v>
      </c>
      <c r="D381" s="284"/>
      <c r="E381" s="284"/>
      <c r="F381" s="57" t="str">
        <f t="shared" si="81"/>
        <v>-</v>
      </c>
    </row>
    <row r="382" spans="1:6" ht="12.75" customHeight="1" x14ac:dyDescent="0.2">
      <c r="A382" s="54">
        <v>4234</v>
      </c>
      <c r="B382" s="229" t="s">
        <v>696</v>
      </c>
      <c r="C382" s="55" t="s">
        <v>778</v>
      </c>
      <c r="D382" s="284"/>
      <c r="E382" s="284"/>
      <c r="F382" s="57" t="str">
        <f t="shared" si="81"/>
        <v>-</v>
      </c>
    </row>
    <row r="383" spans="1:6" ht="12.75" customHeight="1" x14ac:dyDescent="0.2">
      <c r="A383" s="54">
        <v>424</v>
      </c>
      <c r="B383" s="88" t="s">
        <v>779</v>
      </c>
      <c r="C383" s="55" t="s">
        <v>780</v>
      </c>
      <c r="D383" s="56">
        <f t="shared" ref="D383:E383" si="103">SUM(D384:D387)</f>
        <v>0</v>
      </c>
      <c r="E383" s="56">
        <f t="shared" si="103"/>
        <v>0</v>
      </c>
      <c r="F383" s="57" t="str">
        <f t="shared" si="81"/>
        <v>-</v>
      </c>
    </row>
    <row r="384" spans="1:6" ht="12.75" customHeight="1" x14ac:dyDescent="0.2">
      <c r="A384" s="54">
        <v>4241</v>
      </c>
      <c r="B384" s="88" t="s">
        <v>781</v>
      </c>
      <c r="C384" s="55" t="s">
        <v>782</v>
      </c>
      <c r="D384" s="284"/>
      <c r="E384" s="284"/>
      <c r="F384" s="57" t="str">
        <f t="shared" si="81"/>
        <v>-</v>
      </c>
    </row>
    <row r="385" spans="1:6" ht="12.75" customHeight="1" x14ac:dyDescent="0.2">
      <c r="A385" s="54">
        <v>4242</v>
      </c>
      <c r="B385" s="88" t="s">
        <v>702</v>
      </c>
      <c r="C385" s="55" t="s">
        <v>783</v>
      </c>
      <c r="D385" s="284"/>
      <c r="E385" s="284"/>
      <c r="F385" s="57" t="str">
        <f t="shared" si="81"/>
        <v>-</v>
      </c>
    </row>
    <row r="386" spans="1:6" ht="12.75" customHeight="1" x14ac:dyDescent="0.2">
      <c r="A386" s="54">
        <v>4243</v>
      </c>
      <c r="B386" s="88" t="s">
        <v>704</v>
      </c>
      <c r="C386" s="55" t="s">
        <v>784</v>
      </c>
      <c r="D386" s="284"/>
      <c r="E386" s="284"/>
      <c r="F386" s="57" t="str">
        <f t="shared" si="81"/>
        <v>-</v>
      </c>
    </row>
    <row r="387" spans="1:6" ht="12.75" customHeight="1" x14ac:dyDescent="0.2">
      <c r="A387" s="54">
        <v>4244</v>
      </c>
      <c r="B387" s="88" t="s">
        <v>706</v>
      </c>
      <c r="C387" s="55" t="s">
        <v>785</v>
      </c>
      <c r="D387" s="284"/>
      <c r="E387" s="284"/>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c r="F389" s="57" t="str">
        <f t="shared" si="81"/>
        <v>-</v>
      </c>
    </row>
    <row r="390" spans="1:6" ht="12.75" customHeight="1" x14ac:dyDescent="0.2">
      <c r="A390" s="54">
        <v>4252</v>
      </c>
      <c r="B390" s="88" t="s">
        <v>712</v>
      </c>
      <c r="C390" s="55" t="s">
        <v>790</v>
      </c>
      <c r="D390" s="284"/>
      <c r="E390" s="284"/>
      <c r="F390" s="57" t="str">
        <f t="shared" si="81"/>
        <v>-</v>
      </c>
    </row>
    <row r="391" spans="1:6" ht="12.75" customHeight="1" x14ac:dyDescent="0.2">
      <c r="A391" s="54">
        <v>426</v>
      </c>
      <c r="B391" s="88" t="s">
        <v>791</v>
      </c>
      <c r="C391" s="55" t="s">
        <v>792</v>
      </c>
      <c r="D391" s="56">
        <f t="shared" ref="D391:E391" si="105">SUM(D392:D395)</f>
        <v>0</v>
      </c>
      <c r="E391" s="56">
        <f t="shared" si="105"/>
        <v>0</v>
      </c>
      <c r="F391" s="57" t="str">
        <f t="shared" si="81"/>
        <v>-</v>
      </c>
    </row>
    <row r="392" spans="1:6" ht="12.75" customHeight="1" x14ac:dyDescent="0.2">
      <c r="A392" s="54">
        <v>4261</v>
      </c>
      <c r="B392" s="88" t="s">
        <v>716</v>
      </c>
      <c r="C392" s="55" t="s">
        <v>793</v>
      </c>
      <c r="D392" s="284"/>
      <c r="E392" s="284"/>
      <c r="F392" s="57" t="str">
        <f t="shared" si="81"/>
        <v>-</v>
      </c>
    </row>
    <row r="393" spans="1:6" ht="12.75" customHeight="1" x14ac:dyDescent="0.2">
      <c r="A393" s="54">
        <v>4262</v>
      </c>
      <c r="B393" s="88" t="s">
        <v>718</v>
      </c>
      <c r="C393" s="55" t="s">
        <v>794</v>
      </c>
      <c r="D393" s="284"/>
      <c r="E393" s="284"/>
      <c r="F393" s="57" t="str">
        <f t="shared" si="81"/>
        <v>-</v>
      </c>
    </row>
    <row r="394" spans="1:6" ht="12.75" customHeight="1" x14ac:dyDescent="0.2">
      <c r="A394" s="54">
        <v>4263</v>
      </c>
      <c r="B394" s="88" t="s">
        <v>720</v>
      </c>
      <c r="C394" s="55" t="s">
        <v>795</v>
      </c>
      <c r="D394" s="284"/>
      <c r="E394" s="284"/>
      <c r="F394" s="57" t="str">
        <f t="shared" si="81"/>
        <v>-</v>
      </c>
    </row>
    <row r="395" spans="1:6" ht="12.75" customHeight="1" x14ac:dyDescent="0.2">
      <c r="A395" s="54">
        <v>4264</v>
      </c>
      <c r="B395" s="88" t="s">
        <v>722</v>
      </c>
      <c r="C395" s="55" t="s">
        <v>796</v>
      </c>
      <c r="D395" s="284"/>
      <c r="E395" s="284"/>
      <c r="F395" s="57" t="str">
        <f t="shared" si="81"/>
        <v>-</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c r="F398" s="57" t="str">
        <f t="shared" si="81"/>
        <v>-</v>
      </c>
    </row>
    <row r="399" spans="1:6" ht="12.75" customHeight="1" x14ac:dyDescent="0.2">
      <c r="A399" s="54">
        <v>4312</v>
      </c>
      <c r="B399" s="88" t="s">
        <v>730</v>
      </c>
      <c r="C399" s="55" t="s">
        <v>802</v>
      </c>
      <c r="D399" s="284"/>
      <c r="E399" s="284"/>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c r="F401" s="57" t="str">
        <f t="shared" si="81"/>
        <v>-</v>
      </c>
    </row>
    <row r="402" spans="1:6" ht="12.75" customHeight="1" x14ac:dyDescent="0.2">
      <c r="A402" s="54">
        <v>45</v>
      </c>
      <c r="B402" s="88" t="s">
        <v>807</v>
      </c>
      <c r="C402" s="55" t="s">
        <v>808</v>
      </c>
      <c r="D402" s="56">
        <f t="shared" ref="D402:E402" si="109">SUM(D403:D406)</f>
        <v>0</v>
      </c>
      <c r="E402" s="56">
        <f t="shared" si="109"/>
        <v>36250</v>
      </c>
      <c r="F402" s="57" t="str">
        <f t="shared" si="81"/>
        <v>-</v>
      </c>
    </row>
    <row r="403" spans="1:6" ht="12.75" customHeight="1" x14ac:dyDescent="0.2">
      <c r="A403" s="54">
        <v>451</v>
      </c>
      <c r="B403" s="88" t="s">
        <v>809</v>
      </c>
      <c r="C403" s="55" t="s">
        <v>810</v>
      </c>
      <c r="D403" s="284"/>
      <c r="E403" s="284"/>
      <c r="F403" s="57" t="str">
        <f t="shared" si="81"/>
        <v>-</v>
      </c>
    </row>
    <row r="404" spans="1:6" ht="12.75" customHeight="1" x14ac:dyDescent="0.2">
      <c r="A404" s="54">
        <v>452</v>
      </c>
      <c r="B404" s="88" t="s">
        <v>811</v>
      </c>
      <c r="C404" s="55" t="s">
        <v>812</v>
      </c>
      <c r="D404" s="284"/>
      <c r="E404" s="284">
        <v>36250</v>
      </c>
      <c r="F404" s="57" t="str">
        <f t="shared" si="81"/>
        <v>-</v>
      </c>
    </row>
    <row r="405" spans="1:6" ht="12.75" customHeight="1" x14ac:dyDescent="0.2">
      <c r="A405" s="54">
        <v>453</v>
      </c>
      <c r="B405" s="88" t="s">
        <v>813</v>
      </c>
      <c r="C405" s="55" t="s">
        <v>814</v>
      </c>
      <c r="D405" s="284"/>
      <c r="E405" s="284"/>
      <c r="F405" s="57" t="str">
        <f t="shared" si="81"/>
        <v>-</v>
      </c>
    </row>
    <row r="406" spans="1:6" ht="12.75" customHeight="1" x14ac:dyDescent="0.2">
      <c r="A406" s="54">
        <v>454</v>
      </c>
      <c r="B406" s="88" t="s">
        <v>815</v>
      </c>
      <c r="C406" s="55" t="s">
        <v>816</v>
      </c>
      <c r="D406" s="284"/>
      <c r="E406" s="284"/>
      <c r="F406" s="57" t="str">
        <f t="shared" si="81"/>
        <v>-</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427</v>
      </c>
      <c r="E408" s="56">
        <f t="shared" si="111"/>
        <v>36250</v>
      </c>
      <c r="F408" s="57">
        <f t="shared" si="81"/>
        <v>8489.4613583138162</v>
      </c>
    </row>
    <row r="409" spans="1:6" ht="12.75" customHeight="1" x14ac:dyDescent="0.2">
      <c r="A409" s="54">
        <v>92212</v>
      </c>
      <c r="B409" s="88" t="s">
        <v>821</v>
      </c>
      <c r="C409" s="55" t="s">
        <v>822</v>
      </c>
      <c r="D409" s="284"/>
      <c r="E409" s="284"/>
      <c r="F409" s="57" t="str">
        <f t="shared" si="81"/>
        <v>-</v>
      </c>
    </row>
    <row r="410" spans="1:6" ht="12.75" customHeight="1" x14ac:dyDescent="0.2">
      <c r="A410" s="54">
        <v>92222</v>
      </c>
      <c r="B410" s="88" t="s">
        <v>823</v>
      </c>
      <c r="C410" s="55" t="s">
        <v>824</v>
      </c>
      <c r="D410" s="284"/>
      <c r="E410" s="284"/>
      <c r="F410" s="57" t="str">
        <f t="shared" si="81"/>
        <v>-</v>
      </c>
    </row>
    <row r="411" spans="1:6" ht="12.75" customHeight="1" x14ac:dyDescent="0.2">
      <c r="A411" s="54">
        <v>97</v>
      </c>
      <c r="B411" s="88" t="s">
        <v>825</v>
      </c>
      <c r="C411" s="55" t="s">
        <v>826</v>
      </c>
      <c r="D411" s="284"/>
      <c r="E411" s="284"/>
      <c r="F411" s="57" t="str">
        <f t="shared" si="81"/>
        <v>-</v>
      </c>
    </row>
    <row r="412" spans="1:6" ht="12.75" customHeight="1" x14ac:dyDescent="0.2">
      <c r="A412" s="54" t="s">
        <v>606</v>
      </c>
      <c r="B412" s="88" t="s">
        <v>827</v>
      </c>
      <c r="C412" s="55" t="s">
        <v>828</v>
      </c>
      <c r="D412" s="56">
        <f>D6+D298</f>
        <v>2486880</v>
      </c>
      <c r="E412" s="56">
        <f>E6+E298</f>
        <v>2471620.85</v>
      </c>
      <c r="F412" s="57">
        <f t="shared" si="81"/>
        <v>99.386413900147986</v>
      </c>
    </row>
    <row r="413" spans="1:6" ht="12.75" customHeight="1" x14ac:dyDescent="0.2">
      <c r="A413" s="54" t="s">
        <v>606</v>
      </c>
      <c r="B413" s="88" t="s">
        <v>829</v>
      </c>
      <c r="C413" s="55" t="s">
        <v>830</v>
      </c>
      <c r="D413" s="56">
        <f t="shared" ref="D413:E413" si="112">D289+D350</f>
        <v>2389681</v>
      </c>
      <c r="E413" s="56">
        <f t="shared" si="112"/>
        <v>2275993.4099999997</v>
      </c>
      <c r="F413" s="57">
        <f t="shared" si="81"/>
        <v>95.242562082554102</v>
      </c>
    </row>
    <row r="414" spans="1:6" ht="12.75" customHeight="1" x14ac:dyDescent="0.2">
      <c r="A414" s="54" t="s">
        <v>606</v>
      </c>
      <c r="B414" s="88" t="s">
        <v>831</v>
      </c>
      <c r="C414" s="55" t="s">
        <v>832</v>
      </c>
      <c r="D414" s="56">
        <f t="shared" ref="D414:E414" si="113">IF(D412&gt;=D413,D412-D413,0)</f>
        <v>97199</v>
      </c>
      <c r="E414" s="56">
        <f t="shared" si="113"/>
        <v>195627.44000000041</v>
      </c>
      <c r="F414" s="57">
        <f t="shared" si="81"/>
        <v>201.26486898013397</v>
      </c>
    </row>
    <row r="415" spans="1:6" ht="12.75" customHeight="1" x14ac:dyDescent="0.2">
      <c r="A415" s="54" t="s">
        <v>606</v>
      </c>
      <c r="B415" s="88" t="s">
        <v>833</v>
      </c>
      <c r="C415" s="55" t="s">
        <v>834</v>
      </c>
      <c r="D415" s="56">
        <f t="shared" ref="D415:E415" si="114">IF(D413&gt;=D412,D413-D412,0)</f>
        <v>0</v>
      </c>
      <c r="E415" s="56">
        <f t="shared" si="114"/>
        <v>0</v>
      </c>
      <c r="F415" s="57" t="str">
        <f t="shared" si="81"/>
        <v>-</v>
      </c>
    </row>
    <row r="416" spans="1:6" ht="12.75" customHeight="1" x14ac:dyDescent="0.2">
      <c r="A416" s="66" t="s">
        <v>835</v>
      </c>
      <c r="B416" s="229" t="s">
        <v>836</v>
      </c>
      <c r="C416" s="67" t="s">
        <v>837</v>
      </c>
      <c r="D416" s="56">
        <f t="shared" ref="D416:E416" si="115">IF(D292-D293+D409-D410&gt;=0,D292-D293+D409-D410,0)</f>
        <v>466248</v>
      </c>
      <c r="E416" s="56">
        <f t="shared" si="115"/>
        <v>485494.01</v>
      </c>
      <c r="F416" s="57">
        <f t="shared" si="81"/>
        <v>104.12784826959043</v>
      </c>
    </row>
    <row r="417" spans="1:6" ht="12.75" customHeight="1" x14ac:dyDescent="0.2">
      <c r="A417" s="66" t="s">
        <v>835</v>
      </c>
      <c r="B417" s="88" t="s">
        <v>838</v>
      </c>
      <c r="C417" s="67" t="s">
        <v>839</v>
      </c>
      <c r="D417" s="56">
        <f t="shared" ref="D417:E417" si="116">IF(D293-D292+D410-D409&gt;=0,D293-D292+D410-D409,0)</f>
        <v>0</v>
      </c>
      <c r="E417" s="56">
        <f t="shared" si="116"/>
        <v>0</v>
      </c>
      <c r="F417" s="57" t="str">
        <f t="shared" si="81"/>
        <v>-</v>
      </c>
    </row>
    <row r="418" spans="1:6" ht="12.75" customHeight="1" x14ac:dyDescent="0.2">
      <c r="A418" s="61" t="s">
        <v>840</v>
      </c>
      <c r="B418" s="91" t="s">
        <v>841</v>
      </c>
      <c r="C418" s="62" t="s">
        <v>842</v>
      </c>
      <c r="D418" s="68">
        <f t="shared" ref="D418:E418" si="117">D294+D411</f>
        <v>65163</v>
      </c>
      <c r="E418" s="68">
        <f t="shared" si="117"/>
        <v>45442.76</v>
      </c>
      <c r="F418" s="63">
        <f t="shared" si="81"/>
        <v>69.737059374184739</v>
      </c>
    </row>
    <row r="419" spans="1:6" s="84" customFormat="1" ht="20.100000000000001" customHeight="1" x14ac:dyDescent="0.2">
      <c r="A419" s="363" t="s">
        <v>843</v>
      </c>
      <c r="B419" s="364"/>
      <c r="C419" s="258"/>
      <c r="D419" s="64"/>
      <c r="E419" s="64"/>
      <c r="F419" s="65"/>
    </row>
    <row r="420" spans="1:6" ht="12.75" customHeight="1" x14ac:dyDescent="0.2">
      <c r="A420" s="54">
        <v>8</v>
      </c>
      <c r="B420" s="88" t="s">
        <v>844</v>
      </c>
      <c r="C420" s="55" t="s">
        <v>845</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c r="F423" s="57" t="str">
        <f t="shared" si="119"/>
        <v>-</v>
      </c>
    </row>
    <row r="424" spans="1:6" ht="12.75" customHeight="1" x14ac:dyDescent="0.2">
      <c r="A424" s="54">
        <v>8114</v>
      </c>
      <c r="B424" s="88" t="s">
        <v>852</v>
      </c>
      <c r="C424" s="55" t="s">
        <v>853</v>
      </c>
      <c r="D424" s="284"/>
      <c r="E424" s="284"/>
      <c r="F424" s="57" t="str">
        <f t="shared" si="119"/>
        <v>-</v>
      </c>
    </row>
    <row r="425" spans="1:6" ht="12.75" customHeight="1" x14ac:dyDescent="0.2">
      <c r="A425" s="54">
        <v>8115</v>
      </c>
      <c r="B425" s="88" t="s">
        <v>854</v>
      </c>
      <c r="C425" s="55" t="s">
        <v>855</v>
      </c>
      <c r="D425" s="284"/>
      <c r="E425" s="284"/>
      <c r="F425" s="57" t="str">
        <f t="shared" si="119"/>
        <v>-</v>
      </c>
    </row>
    <row r="426" spans="1:6" ht="12.75" customHeight="1" x14ac:dyDescent="0.2">
      <c r="A426" s="54">
        <v>8116</v>
      </c>
      <c r="B426" s="88" t="s">
        <v>856</v>
      </c>
      <c r="C426" s="55" t="s">
        <v>857</v>
      </c>
      <c r="D426" s="284"/>
      <c r="E426" s="284"/>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c r="F428" s="57" t="str">
        <f t="shared" si="119"/>
        <v>-</v>
      </c>
    </row>
    <row r="429" spans="1:6" ht="24" x14ac:dyDescent="0.2">
      <c r="A429" s="54">
        <v>8122</v>
      </c>
      <c r="B429" s="229" t="s">
        <v>862</v>
      </c>
      <c r="C429" s="55" t="s">
        <v>863</v>
      </c>
      <c r="D429" s="284"/>
      <c r="E429" s="284"/>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c r="F431" s="57" t="str">
        <f t="shared" si="119"/>
        <v>-</v>
      </c>
    </row>
    <row r="432" spans="1:6" ht="12.75" customHeight="1" x14ac:dyDescent="0.2">
      <c r="A432" s="54">
        <v>8133</v>
      </c>
      <c r="B432" s="88" t="s">
        <v>868</v>
      </c>
      <c r="C432" s="55" t="s">
        <v>869</v>
      </c>
      <c r="D432" s="284"/>
      <c r="E432" s="284"/>
      <c r="F432" s="57" t="str">
        <f t="shared" si="119"/>
        <v>-</v>
      </c>
    </row>
    <row r="433" spans="1:6" ht="12.75" customHeight="1" x14ac:dyDescent="0.2">
      <c r="A433" s="54">
        <v>8134</v>
      </c>
      <c r="B433" s="88" t="s">
        <v>870</v>
      </c>
      <c r="C433" s="55" t="s">
        <v>871</v>
      </c>
      <c r="D433" s="284"/>
      <c r="E433" s="284"/>
      <c r="F433" s="57" t="str">
        <f t="shared" si="119"/>
        <v>-</v>
      </c>
    </row>
    <row r="434" spans="1:6" ht="24" x14ac:dyDescent="0.2">
      <c r="A434" s="54">
        <v>814</v>
      </c>
      <c r="B434" s="229" t="s">
        <v>872</v>
      </c>
      <c r="C434" s="55" t="s">
        <v>873</v>
      </c>
      <c r="D434" s="284"/>
      <c r="E434" s="284"/>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c r="F436" s="57" t="str">
        <f t="shared" si="119"/>
        <v>-</v>
      </c>
    </row>
    <row r="437" spans="1:6" ht="24" x14ac:dyDescent="0.2">
      <c r="A437" s="54">
        <v>8154</v>
      </c>
      <c r="B437" s="88" t="s">
        <v>878</v>
      </c>
      <c r="C437" s="55" t="s">
        <v>879</v>
      </c>
      <c r="D437" s="284"/>
      <c r="E437" s="284"/>
      <c r="F437" s="57" t="str">
        <f t="shared" si="119"/>
        <v>-</v>
      </c>
    </row>
    <row r="438" spans="1:6" ht="24" x14ac:dyDescent="0.2">
      <c r="A438" s="54">
        <v>8155</v>
      </c>
      <c r="B438" s="88" t="s">
        <v>880</v>
      </c>
      <c r="C438" s="55" t="s">
        <v>881</v>
      </c>
      <c r="D438" s="284"/>
      <c r="E438" s="284"/>
      <c r="F438" s="57" t="str">
        <f t="shared" si="119"/>
        <v>-</v>
      </c>
    </row>
    <row r="439" spans="1:6" ht="12.75" customHeight="1" x14ac:dyDescent="0.2">
      <c r="A439" s="54">
        <v>8156</v>
      </c>
      <c r="B439" s="88" t="s">
        <v>882</v>
      </c>
      <c r="C439" s="55" t="s">
        <v>883</v>
      </c>
      <c r="D439" s="284"/>
      <c r="E439" s="284"/>
      <c r="F439" s="57" t="str">
        <f t="shared" si="119"/>
        <v>-</v>
      </c>
    </row>
    <row r="440" spans="1:6" ht="12.75" customHeight="1" x14ac:dyDescent="0.2">
      <c r="A440" s="54">
        <v>8157</v>
      </c>
      <c r="B440" s="88" t="s">
        <v>884</v>
      </c>
      <c r="C440" s="55" t="s">
        <v>885</v>
      </c>
      <c r="D440" s="284"/>
      <c r="E440" s="284"/>
      <c r="F440" s="57" t="str">
        <f t="shared" si="119"/>
        <v>-</v>
      </c>
    </row>
    <row r="441" spans="1:6" ht="12.75" customHeight="1" x14ac:dyDescent="0.2">
      <c r="A441" s="54">
        <v>8158</v>
      </c>
      <c r="B441" s="88" t="s">
        <v>886</v>
      </c>
      <c r="C441" s="55" t="s">
        <v>887</v>
      </c>
      <c r="D441" s="284"/>
      <c r="E441" s="284"/>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c r="F443" s="57" t="str">
        <f t="shared" si="119"/>
        <v>-</v>
      </c>
    </row>
    <row r="444" spans="1:6" ht="12.75" customHeight="1" x14ac:dyDescent="0.2">
      <c r="A444" s="54">
        <v>8164</v>
      </c>
      <c r="B444" s="88" t="s">
        <v>892</v>
      </c>
      <c r="C444" s="55" t="s">
        <v>893</v>
      </c>
      <c r="D444" s="284"/>
      <c r="E444" s="284"/>
      <c r="F444" s="57" t="str">
        <f t="shared" si="119"/>
        <v>-</v>
      </c>
    </row>
    <row r="445" spans="1:6" ht="12.75" customHeight="1" x14ac:dyDescent="0.2">
      <c r="A445" s="54">
        <v>8165</v>
      </c>
      <c r="B445" s="88" t="s">
        <v>894</v>
      </c>
      <c r="C445" s="55" t="s">
        <v>895</v>
      </c>
      <c r="D445" s="284"/>
      <c r="E445" s="284"/>
      <c r="F445" s="57" t="str">
        <f t="shared" si="119"/>
        <v>-</v>
      </c>
    </row>
    <row r="446" spans="1:6" ht="12.75" customHeight="1" x14ac:dyDescent="0.2">
      <c r="A446" s="54">
        <v>8166</v>
      </c>
      <c r="B446" s="88" t="s">
        <v>896</v>
      </c>
      <c r="C446" s="55" t="s">
        <v>897</v>
      </c>
      <c r="D446" s="284"/>
      <c r="E446" s="284"/>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c r="F448" s="57" t="str">
        <f t="shared" si="119"/>
        <v>-</v>
      </c>
    </row>
    <row r="449" spans="1:6" ht="12.75" customHeight="1" x14ac:dyDescent="0.2">
      <c r="A449" s="54">
        <v>8172</v>
      </c>
      <c r="B449" s="88" t="s">
        <v>902</v>
      </c>
      <c r="C449" s="55" t="s">
        <v>903</v>
      </c>
      <c r="D449" s="284"/>
      <c r="E449" s="284"/>
      <c r="F449" s="57" t="str">
        <f t="shared" si="119"/>
        <v>-</v>
      </c>
    </row>
    <row r="450" spans="1:6" ht="12.75" customHeight="1" x14ac:dyDescent="0.2">
      <c r="A450" s="54">
        <v>8173</v>
      </c>
      <c r="B450" s="88" t="s">
        <v>904</v>
      </c>
      <c r="C450" s="55" t="s">
        <v>905</v>
      </c>
      <c r="D450" s="284"/>
      <c r="E450" s="284"/>
      <c r="F450" s="57" t="str">
        <f t="shared" si="119"/>
        <v>-</v>
      </c>
    </row>
    <row r="451" spans="1:6" ht="12.75" customHeight="1" x14ac:dyDescent="0.2">
      <c r="A451" s="54">
        <v>8174</v>
      </c>
      <c r="B451" s="88" t="s">
        <v>906</v>
      </c>
      <c r="C451" s="55" t="s">
        <v>907</v>
      </c>
      <c r="D451" s="284"/>
      <c r="E451" s="284"/>
      <c r="F451" s="57" t="str">
        <f t="shared" si="119"/>
        <v>-</v>
      </c>
    </row>
    <row r="452" spans="1:6" ht="12.75" customHeight="1" x14ac:dyDescent="0.2">
      <c r="A452" s="54">
        <v>8175</v>
      </c>
      <c r="B452" s="88" t="s">
        <v>908</v>
      </c>
      <c r="C452" s="55" t="s">
        <v>909</v>
      </c>
      <c r="D452" s="284"/>
      <c r="E452" s="284"/>
      <c r="F452" s="57" t="str">
        <f t="shared" si="119"/>
        <v>-</v>
      </c>
    </row>
    <row r="453" spans="1:6" ht="24" x14ac:dyDescent="0.2">
      <c r="A453" s="54">
        <v>8176</v>
      </c>
      <c r="B453" s="88" t="s">
        <v>910</v>
      </c>
      <c r="C453" s="55" t="s">
        <v>911</v>
      </c>
      <c r="D453" s="284"/>
      <c r="E453" s="284"/>
      <c r="F453" s="57" t="str">
        <f t="shared" si="119"/>
        <v>-</v>
      </c>
    </row>
    <row r="454" spans="1:6" ht="24" x14ac:dyDescent="0.2">
      <c r="A454" s="54">
        <v>8177</v>
      </c>
      <c r="B454" s="229" t="s">
        <v>912</v>
      </c>
      <c r="C454" s="55" t="s">
        <v>913</v>
      </c>
      <c r="D454" s="284"/>
      <c r="E454" s="284"/>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c r="F456" s="57" t="str">
        <f t="shared" si="119"/>
        <v>-</v>
      </c>
    </row>
    <row r="457" spans="1:6" ht="24" x14ac:dyDescent="0.2">
      <c r="A457" s="54" t="s">
        <v>918</v>
      </c>
      <c r="B457" s="229" t="s">
        <v>919</v>
      </c>
      <c r="C457" s="55" t="s">
        <v>918</v>
      </c>
      <c r="D457" s="284"/>
      <c r="E457" s="284"/>
      <c r="F457" s="57" t="str">
        <f t="shared" si="119"/>
        <v>-</v>
      </c>
    </row>
    <row r="458" spans="1:6" ht="12.75" customHeight="1" x14ac:dyDescent="0.2">
      <c r="A458" s="54" t="s">
        <v>920</v>
      </c>
      <c r="B458" s="229" t="s">
        <v>921</v>
      </c>
      <c r="C458" s="55" t="s">
        <v>920</v>
      </c>
      <c r="D458" s="284"/>
      <c r="E458" s="284"/>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c r="F461" s="57" t="str">
        <f t="shared" si="119"/>
        <v>-</v>
      </c>
    </row>
    <row r="462" spans="1:6" ht="12.75" customHeight="1" x14ac:dyDescent="0.2">
      <c r="A462" s="54">
        <v>8212</v>
      </c>
      <c r="B462" s="88" t="s">
        <v>928</v>
      </c>
      <c r="C462" s="55" t="s">
        <v>929</v>
      </c>
      <c r="D462" s="284"/>
      <c r="E462" s="284"/>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c r="F464" s="57" t="str">
        <f t="shared" si="119"/>
        <v>-</v>
      </c>
    </row>
    <row r="465" spans="1:6" ht="12.75" customHeight="1" x14ac:dyDescent="0.2">
      <c r="A465" s="54">
        <v>8222</v>
      </c>
      <c r="B465" s="88" t="s">
        <v>934</v>
      </c>
      <c r="C465" s="55" t="s">
        <v>935</v>
      </c>
      <c r="D465" s="284"/>
      <c r="E465" s="284"/>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c r="F467" s="57" t="str">
        <f t="shared" si="119"/>
        <v>-</v>
      </c>
    </row>
    <row r="468" spans="1:6" ht="12.75" customHeight="1" x14ac:dyDescent="0.2">
      <c r="A468" s="54">
        <v>8232</v>
      </c>
      <c r="B468" s="88" t="s">
        <v>940</v>
      </c>
      <c r="C468" s="55" t="s">
        <v>941</v>
      </c>
      <c r="D468" s="284"/>
      <c r="E468" s="284"/>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c r="F470" s="57" t="str">
        <f t="shared" si="119"/>
        <v>-</v>
      </c>
    </row>
    <row r="471" spans="1:6" ht="12.75" customHeight="1" x14ac:dyDescent="0.2">
      <c r="A471" s="54">
        <v>8242</v>
      </c>
      <c r="B471" s="88" t="s">
        <v>946</v>
      </c>
      <c r="C471" s="55" t="s">
        <v>947</v>
      </c>
      <c r="D471" s="284"/>
      <c r="E471" s="284"/>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c r="F474" s="57" t="str">
        <f t="shared" si="119"/>
        <v>-</v>
      </c>
    </row>
    <row r="475" spans="1:6" ht="12.75" customHeight="1" x14ac:dyDescent="0.2">
      <c r="A475" s="54">
        <v>8313</v>
      </c>
      <c r="B475" s="88" t="s">
        <v>954</v>
      </c>
      <c r="C475" s="55" t="s">
        <v>955</v>
      </c>
      <c r="D475" s="284"/>
      <c r="E475" s="284"/>
      <c r="F475" s="57" t="str">
        <f t="shared" si="119"/>
        <v>-</v>
      </c>
    </row>
    <row r="476" spans="1:6" ht="12.75" customHeight="1" x14ac:dyDescent="0.2">
      <c r="A476" s="54">
        <v>8314</v>
      </c>
      <c r="B476" s="88" t="s">
        <v>956</v>
      </c>
      <c r="C476" s="55" t="s">
        <v>957</v>
      </c>
      <c r="D476" s="284"/>
      <c r="E476" s="284"/>
      <c r="F476" s="57" t="str">
        <f t="shared" si="119"/>
        <v>-</v>
      </c>
    </row>
    <row r="477" spans="1:6" ht="24" x14ac:dyDescent="0.2">
      <c r="A477" s="54">
        <v>832</v>
      </c>
      <c r="B477" s="229" t="s">
        <v>958</v>
      </c>
      <c r="C477" s="55" t="s">
        <v>959</v>
      </c>
      <c r="D477" s="284"/>
      <c r="E477" s="284"/>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c r="F479" s="57" t="str">
        <f t="shared" si="119"/>
        <v>-</v>
      </c>
    </row>
    <row r="480" spans="1:6" ht="12.75" customHeight="1" x14ac:dyDescent="0.2">
      <c r="A480" s="54">
        <v>8332</v>
      </c>
      <c r="B480" s="88" t="s">
        <v>964</v>
      </c>
      <c r="C480" s="55" t="s">
        <v>965</v>
      </c>
      <c r="D480" s="284"/>
      <c r="E480" s="284"/>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c r="F482" s="57" t="str">
        <f t="shared" si="119"/>
        <v>-</v>
      </c>
    </row>
    <row r="483" spans="1:6" ht="12.75" customHeight="1" x14ac:dyDescent="0.2">
      <c r="A483" s="54">
        <v>8342</v>
      </c>
      <c r="B483" s="88" t="s">
        <v>970</v>
      </c>
      <c r="C483" s="55" t="s">
        <v>971</v>
      </c>
      <c r="D483" s="284"/>
      <c r="E483" s="284"/>
      <c r="F483" s="57" t="str">
        <f t="shared" si="119"/>
        <v>-</v>
      </c>
    </row>
    <row r="484" spans="1:6" ht="12.75" customHeight="1" x14ac:dyDescent="0.2">
      <c r="A484" s="54">
        <v>84</v>
      </c>
      <c r="B484" s="88" t="s">
        <v>972</v>
      </c>
      <c r="C484" s="55" t="s">
        <v>973</v>
      </c>
      <c r="D484" s="56">
        <f t="shared" ref="D484:E484" si="137">D485+D490+D494+D495+D502+D507</f>
        <v>0</v>
      </c>
      <c r="E484" s="56">
        <f t="shared" si="137"/>
        <v>0</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c r="F486" s="57" t="str">
        <f t="shared" si="119"/>
        <v>-</v>
      </c>
    </row>
    <row r="487" spans="1:6" ht="12.75" customHeight="1" x14ac:dyDescent="0.2">
      <c r="A487" s="54">
        <v>8414</v>
      </c>
      <c r="B487" s="88" t="s">
        <v>978</v>
      </c>
      <c r="C487" s="55" t="s">
        <v>979</v>
      </c>
      <c r="D487" s="284"/>
      <c r="E487" s="284"/>
      <c r="F487" s="57" t="str">
        <f t="shared" si="119"/>
        <v>-</v>
      </c>
    </row>
    <row r="488" spans="1:6" ht="12.75" customHeight="1" x14ac:dyDescent="0.2">
      <c r="A488" s="54">
        <v>8415</v>
      </c>
      <c r="B488" s="88" t="s">
        <v>980</v>
      </c>
      <c r="C488" s="55" t="s">
        <v>981</v>
      </c>
      <c r="D488" s="284"/>
      <c r="E488" s="284"/>
      <c r="F488" s="57" t="str">
        <f t="shared" si="119"/>
        <v>-</v>
      </c>
    </row>
    <row r="489" spans="1:6" ht="12.75" customHeight="1" x14ac:dyDescent="0.2">
      <c r="A489" s="54">
        <v>8416</v>
      </c>
      <c r="B489" s="88" t="s">
        <v>982</v>
      </c>
      <c r="C489" s="55" t="s">
        <v>983</v>
      </c>
      <c r="D489" s="284"/>
      <c r="E489" s="284"/>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c r="F491" s="57" t="str">
        <f t="shared" si="119"/>
        <v>-</v>
      </c>
    </row>
    <row r="492" spans="1:6" ht="12.75" customHeight="1" x14ac:dyDescent="0.2">
      <c r="A492" s="54">
        <v>8423</v>
      </c>
      <c r="B492" s="88" t="s">
        <v>988</v>
      </c>
      <c r="C492" s="55" t="s">
        <v>989</v>
      </c>
      <c r="D492" s="284"/>
      <c r="E492" s="284"/>
      <c r="F492" s="57" t="str">
        <f t="shared" si="119"/>
        <v>-</v>
      </c>
    </row>
    <row r="493" spans="1:6" ht="12.75" customHeight="1" x14ac:dyDescent="0.2">
      <c r="A493" s="54">
        <v>8424</v>
      </c>
      <c r="B493" s="88" t="s">
        <v>990</v>
      </c>
      <c r="C493" s="55" t="s">
        <v>991</v>
      </c>
      <c r="D493" s="284"/>
      <c r="E493" s="284"/>
      <c r="F493" s="57" t="str">
        <f t="shared" si="119"/>
        <v>-</v>
      </c>
    </row>
    <row r="494" spans="1:6" ht="12.75" customHeight="1" x14ac:dyDescent="0.2">
      <c r="A494" s="54">
        <v>843</v>
      </c>
      <c r="B494" s="88" t="s">
        <v>992</v>
      </c>
      <c r="C494" s="55" t="s">
        <v>993</v>
      </c>
      <c r="D494" s="284"/>
      <c r="E494" s="284"/>
      <c r="F494" s="57" t="str">
        <f t="shared" si="119"/>
        <v>-</v>
      </c>
    </row>
    <row r="495" spans="1:6" ht="24" x14ac:dyDescent="0.2">
      <c r="A495" s="54">
        <v>844</v>
      </c>
      <c r="B495" s="88" t="s">
        <v>994</v>
      </c>
      <c r="C495" s="55" t="s">
        <v>995</v>
      </c>
      <c r="D495" s="56">
        <f t="shared" ref="D495:E495" si="140">SUM(D496:D501)</f>
        <v>0</v>
      </c>
      <c r="E495" s="56">
        <f t="shared" si="140"/>
        <v>0</v>
      </c>
      <c r="F495" s="57" t="str">
        <f t="shared" si="119"/>
        <v>-</v>
      </c>
    </row>
    <row r="496" spans="1:6" ht="12.75" customHeight="1" x14ac:dyDescent="0.2">
      <c r="A496" s="54">
        <v>8443</v>
      </c>
      <c r="B496" s="88" t="s">
        <v>996</v>
      </c>
      <c r="C496" s="55" t="s">
        <v>997</v>
      </c>
      <c r="D496" s="284"/>
      <c r="E496" s="284"/>
      <c r="F496" s="57" t="str">
        <f t="shared" si="119"/>
        <v>-</v>
      </c>
    </row>
    <row r="497" spans="1:6" ht="12.75" customHeight="1" x14ac:dyDescent="0.2">
      <c r="A497" s="54">
        <v>8444</v>
      </c>
      <c r="B497" s="88" t="s">
        <v>998</v>
      </c>
      <c r="C497" s="55" t="s">
        <v>999</v>
      </c>
      <c r="D497" s="284"/>
      <c r="E497" s="284"/>
      <c r="F497" s="57" t="str">
        <f t="shared" si="119"/>
        <v>-</v>
      </c>
    </row>
    <row r="498" spans="1:6" ht="24" x14ac:dyDescent="0.2">
      <c r="A498" s="54">
        <v>8445</v>
      </c>
      <c r="B498" s="88" t="s">
        <v>1000</v>
      </c>
      <c r="C498" s="55" t="s">
        <v>1001</v>
      </c>
      <c r="D498" s="284"/>
      <c r="E498" s="284"/>
      <c r="F498" s="57" t="str">
        <f t="shared" si="119"/>
        <v>-</v>
      </c>
    </row>
    <row r="499" spans="1:6" ht="12.75" customHeight="1" x14ac:dyDescent="0.2">
      <c r="A499" s="54">
        <v>8446</v>
      </c>
      <c r="B499" s="88" t="s">
        <v>1002</v>
      </c>
      <c r="C499" s="55" t="s">
        <v>1003</v>
      </c>
      <c r="D499" s="284"/>
      <c r="E499" s="284"/>
      <c r="F499" s="57" t="str">
        <f t="shared" si="119"/>
        <v>-</v>
      </c>
    </row>
    <row r="500" spans="1:6" ht="12.75" customHeight="1" x14ac:dyDescent="0.2">
      <c r="A500" s="54">
        <v>8447</v>
      </c>
      <c r="B500" s="88" t="s">
        <v>1004</v>
      </c>
      <c r="C500" s="55" t="s">
        <v>1005</v>
      </c>
      <c r="D500" s="284"/>
      <c r="E500" s="284"/>
      <c r="F500" s="57" t="str">
        <f t="shared" si="119"/>
        <v>-</v>
      </c>
    </row>
    <row r="501" spans="1:6" ht="12.75" customHeight="1" x14ac:dyDescent="0.2">
      <c r="A501" s="54">
        <v>8448</v>
      </c>
      <c r="B501" s="88" t="s">
        <v>1006</v>
      </c>
      <c r="C501" s="55" t="s">
        <v>1007</v>
      </c>
      <c r="D501" s="284"/>
      <c r="E501" s="284"/>
      <c r="F501" s="57" t="str">
        <f t="shared" si="119"/>
        <v>-</v>
      </c>
    </row>
    <row r="502" spans="1:6" ht="24" x14ac:dyDescent="0.2">
      <c r="A502" s="54">
        <v>845</v>
      </c>
      <c r="B502" s="229" t="s">
        <v>1008</v>
      </c>
      <c r="C502" s="55" t="s">
        <v>1009</v>
      </c>
      <c r="D502" s="56">
        <f t="shared" ref="D502:E502" si="141">SUM(D503:D506)</f>
        <v>0</v>
      </c>
      <c r="E502" s="56">
        <f t="shared" si="141"/>
        <v>0</v>
      </c>
      <c r="F502" s="57" t="str">
        <f t="shared" si="119"/>
        <v>-</v>
      </c>
    </row>
    <row r="503" spans="1:6" ht="12.75" customHeight="1" x14ac:dyDescent="0.2">
      <c r="A503" s="54">
        <v>8453</v>
      </c>
      <c r="B503" s="88" t="s">
        <v>1010</v>
      </c>
      <c r="C503" s="55" t="s">
        <v>1011</v>
      </c>
      <c r="D503" s="284"/>
      <c r="E503" s="284"/>
      <c r="F503" s="57" t="str">
        <f t="shared" si="119"/>
        <v>-</v>
      </c>
    </row>
    <row r="504" spans="1:6" ht="12.75" customHeight="1" x14ac:dyDescent="0.2">
      <c r="A504" s="54">
        <v>8454</v>
      </c>
      <c r="B504" s="88" t="s">
        <v>1012</v>
      </c>
      <c r="C504" s="55" t="s">
        <v>1013</v>
      </c>
      <c r="D504" s="284"/>
      <c r="E504" s="284"/>
      <c r="F504" s="57" t="str">
        <f t="shared" si="119"/>
        <v>-</v>
      </c>
    </row>
    <row r="505" spans="1:6" ht="12.75" customHeight="1" x14ac:dyDescent="0.2">
      <c r="A505" s="54">
        <v>8455</v>
      </c>
      <c r="B505" s="88" t="s">
        <v>1014</v>
      </c>
      <c r="C505" s="55" t="s">
        <v>1015</v>
      </c>
      <c r="D505" s="284"/>
      <c r="E505" s="284"/>
      <c r="F505" s="57" t="str">
        <f t="shared" si="119"/>
        <v>-</v>
      </c>
    </row>
    <row r="506" spans="1:6" ht="12.75" customHeight="1" x14ac:dyDescent="0.2">
      <c r="A506" s="54">
        <v>8456</v>
      </c>
      <c r="B506" s="88" t="s">
        <v>1016</v>
      </c>
      <c r="C506" s="55" t="s">
        <v>1017</v>
      </c>
      <c r="D506" s="284"/>
      <c r="E506" s="284"/>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c r="F508" s="57" t="str">
        <f t="shared" si="119"/>
        <v>-</v>
      </c>
    </row>
    <row r="509" spans="1:6" ht="12.75" customHeight="1" x14ac:dyDescent="0.2">
      <c r="A509" s="54">
        <v>8472</v>
      </c>
      <c r="B509" s="88" t="s">
        <v>1022</v>
      </c>
      <c r="C509" s="55" t="s">
        <v>1023</v>
      </c>
      <c r="D509" s="284"/>
      <c r="E509" s="284"/>
      <c r="F509" s="57" t="str">
        <f t="shared" si="119"/>
        <v>-</v>
      </c>
    </row>
    <row r="510" spans="1:6" ht="12.75" customHeight="1" x14ac:dyDescent="0.2">
      <c r="A510" s="54">
        <v>8473</v>
      </c>
      <c r="B510" s="88" t="s">
        <v>1024</v>
      </c>
      <c r="C510" s="55" t="s">
        <v>1025</v>
      </c>
      <c r="D510" s="284"/>
      <c r="E510" s="284"/>
      <c r="F510" s="57" t="str">
        <f t="shared" si="119"/>
        <v>-</v>
      </c>
    </row>
    <row r="511" spans="1:6" ht="12.75" customHeight="1" x14ac:dyDescent="0.2">
      <c r="A511" s="54">
        <v>8474</v>
      </c>
      <c r="B511" s="88" t="s">
        <v>1026</v>
      </c>
      <c r="C511" s="55" t="s">
        <v>1027</v>
      </c>
      <c r="D511" s="284"/>
      <c r="E511" s="284"/>
      <c r="F511" s="57" t="str">
        <f t="shared" si="119"/>
        <v>-</v>
      </c>
    </row>
    <row r="512" spans="1:6" ht="12.75" customHeight="1" x14ac:dyDescent="0.2">
      <c r="A512" s="54">
        <v>8475</v>
      </c>
      <c r="B512" s="88" t="s">
        <v>1028</v>
      </c>
      <c r="C512" s="55" t="s">
        <v>1029</v>
      </c>
      <c r="D512" s="284"/>
      <c r="E512" s="284"/>
      <c r="F512" s="57" t="str">
        <f t="shared" si="119"/>
        <v>-</v>
      </c>
    </row>
    <row r="513" spans="1:6" ht="12.75" customHeight="1" x14ac:dyDescent="0.2">
      <c r="A513" s="54">
        <v>8476</v>
      </c>
      <c r="B513" s="88" t="s">
        <v>1030</v>
      </c>
      <c r="C513" s="55" t="s">
        <v>1031</v>
      </c>
      <c r="D513" s="284"/>
      <c r="E513" s="284"/>
      <c r="F513" s="57" t="str">
        <f t="shared" si="119"/>
        <v>-</v>
      </c>
    </row>
    <row r="514" spans="1:6" ht="24" x14ac:dyDescent="0.2">
      <c r="A514" s="54" t="s">
        <v>1032</v>
      </c>
      <c r="B514" s="88" t="s">
        <v>1033</v>
      </c>
      <c r="C514" s="55" t="s">
        <v>1032</v>
      </c>
      <c r="D514" s="284"/>
      <c r="E514" s="284"/>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c r="F517" s="57" t="str">
        <f t="shared" si="119"/>
        <v>-</v>
      </c>
    </row>
    <row r="518" spans="1:6" ht="12.75" customHeight="1" x14ac:dyDescent="0.2">
      <c r="A518" s="54">
        <v>8512</v>
      </c>
      <c r="B518" s="88" t="s">
        <v>1040</v>
      </c>
      <c r="C518" s="55" t="s">
        <v>1041</v>
      </c>
      <c r="D518" s="284"/>
      <c r="E518" s="284"/>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c r="F520" s="57" t="str">
        <f t="shared" si="119"/>
        <v>-</v>
      </c>
    </row>
    <row r="521" spans="1:6" ht="12.75" customHeight="1" x14ac:dyDescent="0.2">
      <c r="A521" s="54">
        <v>8522</v>
      </c>
      <c r="B521" s="88" t="s">
        <v>1046</v>
      </c>
      <c r="C521" s="55" t="s">
        <v>1047</v>
      </c>
      <c r="D521" s="284"/>
      <c r="E521" s="284"/>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c r="F523" s="57" t="str">
        <f t="shared" si="119"/>
        <v>-</v>
      </c>
    </row>
    <row r="524" spans="1:6" ht="12.75" customHeight="1" x14ac:dyDescent="0.2">
      <c r="A524" s="54">
        <v>8532</v>
      </c>
      <c r="B524" s="88" t="s">
        <v>1052</v>
      </c>
      <c r="C524" s="55" t="s">
        <v>1053</v>
      </c>
      <c r="D524" s="284"/>
      <c r="E524" s="284"/>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c r="F526" s="57" t="str">
        <f t="shared" si="119"/>
        <v>-</v>
      </c>
    </row>
    <row r="527" spans="1:6" ht="12.75" customHeight="1" x14ac:dyDescent="0.2">
      <c r="A527" s="54">
        <v>8542</v>
      </c>
      <c r="B527" s="88" t="s">
        <v>1058</v>
      </c>
      <c r="C527" s="55" t="s">
        <v>1059</v>
      </c>
      <c r="D527" s="284"/>
      <c r="E527" s="284"/>
      <c r="F527" s="57" t="str">
        <f t="shared" si="119"/>
        <v>-</v>
      </c>
    </row>
    <row r="528" spans="1:6" ht="12.75" customHeight="1" x14ac:dyDescent="0.2">
      <c r="A528" s="54">
        <v>5</v>
      </c>
      <c r="B528" s="88" t="s">
        <v>1060</v>
      </c>
      <c r="C528" s="55" t="s">
        <v>1061</v>
      </c>
      <c r="D528" s="56">
        <f t="shared" ref="D528:E528" si="148">D529+D567+D580+D593+D625</f>
        <v>0</v>
      </c>
      <c r="E528" s="56">
        <f t="shared" si="148"/>
        <v>0</v>
      </c>
      <c r="F528" s="57" t="str">
        <f t="shared" si="119"/>
        <v>-</v>
      </c>
    </row>
    <row r="529" spans="1:6" ht="24" x14ac:dyDescent="0.2">
      <c r="A529" s="54">
        <v>51</v>
      </c>
      <c r="B529" s="88" t="s">
        <v>1062</v>
      </c>
      <c r="C529" s="55" t="s">
        <v>1063</v>
      </c>
      <c r="D529" s="56">
        <f t="shared" ref="D529:E529" si="149">D530+D535+D538+D542+D543+D550+D555+D563</f>
        <v>0</v>
      </c>
      <c r="E529" s="56">
        <f t="shared" si="149"/>
        <v>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c r="F531" s="57" t="str">
        <f t="shared" si="119"/>
        <v>-</v>
      </c>
    </row>
    <row r="532" spans="1:6" ht="12.75" customHeight="1" x14ac:dyDescent="0.2">
      <c r="A532" s="54">
        <v>5114</v>
      </c>
      <c r="B532" s="88" t="s">
        <v>1068</v>
      </c>
      <c r="C532" s="55" t="s">
        <v>1069</v>
      </c>
      <c r="D532" s="284"/>
      <c r="E532" s="284"/>
      <c r="F532" s="57" t="str">
        <f t="shared" si="119"/>
        <v>-</v>
      </c>
    </row>
    <row r="533" spans="1:6" ht="12.75" customHeight="1" x14ac:dyDescent="0.2">
      <c r="A533" s="54">
        <v>5115</v>
      </c>
      <c r="B533" s="88" t="s">
        <v>1070</v>
      </c>
      <c r="C533" s="55" t="s">
        <v>1071</v>
      </c>
      <c r="D533" s="284"/>
      <c r="E533" s="284"/>
      <c r="F533" s="57" t="str">
        <f t="shared" si="119"/>
        <v>-</v>
      </c>
    </row>
    <row r="534" spans="1:6" ht="12.75" customHeight="1" x14ac:dyDescent="0.2">
      <c r="A534" s="54">
        <v>5116</v>
      </c>
      <c r="B534" s="88" t="s">
        <v>1072</v>
      </c>
      <c r="C534" s="55" t="s">
        <v>1073</v>
      </c>
      <c r="D534" s="284"/>
      <c r="E534" s="284"/>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c r="F536" s="57" t="str">
        <f t="shared" si="119"/>
        <v>-</v>
      </c>
    </row>
    <row r="537" spans="1:6" ht="24" x14ac:dyDescent="0.2">
      <c r="A537" s="54">
        <v>5122</v>
      </c>
      <c r="B537" s="88" t="s">
        <v>1078</v>
      </c>
      <c r="C537" s="55" t="s">
        <v>1079</v>
      </c>
      <c r="D537" s="284"/>
      <c r="E537" s="284"/>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c r="F539" s="57" t="str">
        <f t="shared" si="119"/>
        <v>-</v>
      </c>
    </row>
    <row r="540" spans="1:6" ht="12.75" customHeight="1" x14ac:dyDescent="0.2">
      <c r="A540" s="66">
        <v>5133</v>
      </c>
      <c r="B540" s="88" t="s">
        <v>1084</v>
      </c>
      <c r="C540" s="67" t="s">
        <v>1085</v>
      </c>
      <c r="D540" s="284"/>
      <c r="E540" s="284"/>
      <c r="F540" s="57" t="str">
        <f t="shared" si="119"/>
        <v>-</v>
      </c>
    </row>
    <row r="541" spans="1:6" ht="12.75" customHeight="1" x14ac:dyDescent="0.2">
      <c r="A541" s="66">
        <v>5134</v>
      </c>
      <c r="B541" s="88" t="s">
        <v>1086</v>
      </c>
      <c r="C541" s="67" t="s">
        <v>1087</v>
      </c>
      <c r="D541" s="284"/>
      <c r="E541" s="284"/>
      <c r="F541" s="57" t="str">
        <f t="shared" si="119"/>
        <v>-</v>
      </c>
    </row>
    <row r="542" spans="1:6" ht="12.75" customHeight="1" x14ac:dyDescent="0.2">
      <c r="A542" s="54">
        <v>514</v>
      </c>
      <c r="B542" s="229" t="s">
        <v>1088</v>
      </c>
      <c r="C542" s="55" t="s">
        <v>1089</v>
      </c>
      <c r="D542" s="284"/>
      <c r="E542" s="284"/>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c r="F544" s="57" t="str">
        <f t="shared" si="119"/>
        <v>-</v>
      </c>
    </row>
    <row r="545" spans="1:6" ht="12.75" customHeight="1" x14ac:dyDescent="0.2">
      <c r="A545" s="54">
        <v>5154</v>
      </c>
      <c r="B545" s="88" t="s">
        <v>1094</v>
      </c>
      <c r="C545" s="55" t="s">
        <v>1095</v>
      </c>
      <c r="D545" s="284"/>
      <c r="E545" s="284"/>
      <c r="F545" s="57" t="str">
        <f t="shared" si="119"/>
        <v>-</v>
      </c>
    </row>
    <row r="546" spans="1:6" ht="24" x14ac:dyDescent="0.2">
      <c r="A546" s="54">
        <v>5155</v>
      </c>
      <c r="B546" s="88" t="s">
        <v>1096</v>
      </c>
      <c r="C546" s="55" t="s">
        <v>1097</v>
      </c>
      <c r="D546" s="284"/>
      <c r="E546" s="284"/>
      <c r="F546" s="57" t="str">
        <f t="shared" si="119"/>
        <v>-</v>
      </c>
    </row>
    <row r="547" spans="1:6" ht="12.75" customHeight="1" x14ac:dyDescent="0.2">
      <c r="A547" s="54">
        <v>5156</v>
      </c>
      <c r="B547" s="88" t="s">
        <v>1098</v>
      </c>
      <c r="C547" s="55" t="s">
        <v>1099</v>
      </c>
      <c r="D547" s="284"/>
      <c r="E547" s="284"/>
      <c r="F547" s="57" t="str">
        <f t="shared" si="119"/>
        <v>-</v>
      </c>
    </row>
    <row r="548" spans="1:6" ht="12.75" customHeight="1" x14ac:dyDescent="0.2">
      <c r="A548" s="54">
        <v>5157</v>
      </c>
      <c r="B548" s="88" t="s">
        <v>1100</v>
      </c>
      <c r="C548" s="55" t="s">
        <v>1101</v>
      </c>
      <c r="D548" s="284"/>
      <c r="E548" s="284"/>
      <c r="F548" s="57" t="str">
        <f t="shared" si="119"/>
        <v>-</v>
      </c>
    </row>
    <row r="549" spans="1:6" ht="12.75" customHeight="1" x14ac:dyDescent="0.2">
      <c r="A549" s="54">
        <v>5158</v>
      </c>
      <c r="B549" s="88" t="s">
        <v>1102</v>
      </c>
      <c r="C549" s="55" t="s">
        <v>1103</v>
      </c>
      <c r="D549" s="284"/>
      <c r="E549" s="284"/>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c r="F551" s="57" t="str">
        <f t="shared" si="119"/>
        <v>-</v>
      </c>
    </row>
    <row r="552" spans="1:6" ht="12.75" customHeight="1" x14ac:dyDescent="0.2">
      <c r="A552" s="54">
        <v>5164</v>
      </c>
      <c r="B552" s="88" t="s">
        <v>1108</v>
      </c>
      <c r="C552" s="55" t="s">
        <v>1109</v>
      </c>
      <c r="D552" s="284"/>
      <c r="E552" s="284"/>
      <c r="F552" s="57" t="str">
        <f t="shared" si="119"/>
        <v>-</v>
      </c>
    </row>
    <row r="553" spans="1:6" ht="12.75" customHeight="1" x14ac:dyDescent="0.2">
      <c r="A553" s="54">
        <v>5165</v>
      </c>
      <c r="B553" s="88" t="s">
        <v>1110</v>
      </c>
      <c r="C553" s="55" t="s">
        <v>1111</v>
      </c>
      <c r="D553" s="284"/>
      <c r="E553" s="284"/>
      <c r="F553" s="57" t="str">
        <f t="shared" si="119"/>
        <v>-</v>
      </c>
    </row>
    <row r="554" spans="1:6" ht="12.75" customHeight="1" x14ac:dyDescent="0.2">
      <c r="A554" s="54">
        <v>5166</v>
      </c>
      <c r="B554" s="88" t="s">
        <v>1112</v>
      </c>
      <c r="C554" s="55" t="s">
        <v>1113</v>
      </c>
      <c r="D554" s="284"/>
      <c r="E554" s="284"/>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c r="F556" s="57" t="str">
        <f t="shared" si="119"/>
        <v>-</v>
      </c>
    </row>
    <row r="557" spans="1:6" ht="12.75" customHeight="1" x14ac:dyDescent="0.2">
      <c r="A557" s="54">
        <v>5172</v>
      </c>
      <c r="B557" s="88" t="s">
        <v>1118</v>
      </c>
      <c r="C557" s="55" t="s">
        <v>1119</v>
      </c>
      <c r="D557" s="284"/>
      <c r="E557" s="284"/>
      <c r="F557" s="57" t="str">
        <f t="shared" si="119"/>
        <v>-</v>
      </c>
    </row>
    <row r="558" spans="1:6" ht="12.75" customHeight="1" x14ac:dyDescent="0.2">
      <c r="A558" s="54">
        <v>5173</v>
      </c>
      <c r="B558" s="88" t="s">
        <v>1120</v>
      </c>
      <c r="C558" s="55" t="s">
        <v>1121</v>
      </c>
      <c r="D558" s="284"/>
      <c r="E558" s="284"/>
      <c r="F558" s="57" t="str">
        <f t="shared" si="119"/>
        <v>-</v>
      </c>
    </row>
    <row r="559" spans="1:6" ht="12.75" customHeight="1" x14ac:dyDescent="0.2">
      <c r="A559" s="54">
        <v>5174</v>
      </c>
      <c r="B559" s="88" t="s">
        <v>1122</v>
      </c>
      <c r="C559" s="55" t="s">
        <v>1123</v>
      </c>
      <c r="D559" s="284"/>
      <c r="E559" s="284"/>
      <c r="F559" s="57" t="str">
        <f t="shared" si="119"/>
        <v>-</v>
      </c>
    </row>
    <row r="560" spans="1:6" ht="12.75" customHeight="1" x14ac:dyDescent="0.2">
      <c r="A560" s="54">
        <v>5175</v>
      </c>
      <c r="B560" s="88" t="s">
        <v>1124</v>
      </c>
      <c r="C560" s="55" t="s">
        <v>1125</v>
      </c>
      <c r="D560" s="284"/>
      <c r="E560" s="284"/>
      <c r="F560" s="57" t="str">
        <f t="shared" si="119"/>
        <v>-</v>
      </c>
    </row>
    <row r="561" spans="1:6" ht="12.75" customHeight="1" x14ac:dyDescent="0.2">
      <c r="A561" s="54">
        <v>5176</v>
      </c>
      <c r="B561" s="88" t="s">
        <v>1126</v>
      </c>
      <c r="C561" s="55" t="s">
        <v>1127</v>
      </c>
      <c r="D561" s="284"/>
      <c r="E561" s="284"/>
      <c r="F561" s="57" t="str">
        <f t="shared" si="119"/>
        <v>-</v>
      </c>
    </row>
    <row r="562" spans="1:6" ht="24" x14ac:dyDescent="0.2">
      <c r="A562" s="54">
        <v>5177</v>
      </c>
      <c r="B562" s="229" t="s">
        <v>1128</v>
      </c>
      <c r="C562" s="55" t="s">
        <v>1129</v>
      </c>
      <c r="D562" s="284"/>
      <c r="E562" s="284"/>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c r="F564" s="57" t="str">
        <f t="shared" si="119"/>
        <v>-</v>
      </c>
    </row>
    <row r="565" spans="1:6" ht="12.75" customHeight="1" x14ac:dyDescent="0.2">
      <c r="A565" s="54" t="s">
        <v>1134</v>
      </c>
      <c r="B565" s="88" t="s">
        <v>1135</v>
      </c>
      <c r="C565" s="55" t="s">
        <v>1134</v>
      </c>
      <c r="D565" s="284"/>
      <c r="E565" s="284"/>
      <c r="F565" s="57" t="str">
        <f t="shared" si="119"/>
        <v>-</v>
      </c>
    </row>
    <row r="566" spans="1:6" ht="12.75" customHeight="1" x14ac:dyDescent="0.2">
      <c r="A566" s="54" t="s">
        <v>1136</v>
      </c>
      <c r="B566" s="88" t="s">
        <v>1137</v>
      </c>
      <c r="C566" s="55" t="s">
        <v>1136</v>
      </c>
      <c r="D566" s="284"/>
      <c r="E566" s="284"/>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c r="F569" s="57" t="str">
        <f t="shared" si="119"/>
        <v>-</v>
      </c>
    </row>
    <row r="570" spans="1:6" ht="12.75" customHeight="1" x14ac:dyDescent="0.2">
      <c r="A570" s="54">
        <v>5212</v>
      </c>
      <c r="B570" s="88" t="s">
        <v>1144</v>
      </c>
      <c r="C570" s="55" t="s">
        <v>1145</v>
      </c>
      <c r="D570" s="284"/>
      <c r="E570" s="284"/>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c r="F572" s="57" t="str">
        <f t="shared" si="119"/>
        <v>-</v>
      </c>
    </row>
    <row r="573" spans="1:6" ht="12.75" customHeight="1" x14ac:dyDescent="0.2">
      <c r="A573" s="54">
        <v>5222</v>
      </c>
      <c r="B573" s="88" t="s">
        <v>934</v>
      </c>
      <c r="C573" s="55" t="s">
        <v>1149</v>
      </c>
      <c r="D573" s="284"/>
      <c r="E573" s="284"/>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c r="F575" s="57" t="str">
        <f t="shared" si="119"/>
        <v>-</v>
      </c>
    </row>
    <row r="576" spans="1:6" ht="12.75" customHeight="1" x14ac:dyDescent="0.2">
      <c r="A576" s="54">
        <v>5232</v>
      </c>
      <c r="B576" s="88" t="s">
        <v>940</v>
      </c>
      <c r="C576" s="55" t="s">
        <v>1153</v>
      </c>
      <c r="D576" s="284"/>
      <c r="E576" s="284"/>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c r="F578" s="57" t="str">
        <f t="shared" si="119"/>
        <v>-</v>
      </c>
    </row>
    <row r="579" spans="1:6" ht="12.75" customHeight="1" x14ac:dyDescent="0.2">
      <c r="A579" s="66">
        <v>5242</v>
      </c>
      <c r="B579" s="88" t="s">
        <v>1058</v>
      </c>
      <c r="C579" s="67" t="s">
        <v>1158</v>
      </c>
      <c r="D579" s="284"/>
      <c r="E579" s="284"/>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c r="F582" s="57" t="str">
        <f t="shared" si="119"/>
        <v>-</v>
      </c>
    </row>
    <row r="583" spans="1:6" ht="12.75" customHeight="1" x14ac:dyDescent="0.2">
      <c r="A583" s="54">
        <v>5313</v>
      </c>
      <c r="B583" s="88" t="s">
        <v>954</v>
      </c>
      <c r="C583" s="55" t="s">
        <v>1164</v>
      </c>
      <c r="D583" s="284"/>
      <c r="E583" s="284"/>
      <c r="F583" s="57" t="str">
        <f t="shared" si="119"/>
        <v>-</v>
      </c>
    </row>
    <row r="584" spans="1:6" ht="12.75" customHeight="1" x14ac:dyDescent="0.2">
      <c r="A584" s="54">
        <v>5314</v>
      </c>
      <c r="B584" s="88" t="s">
        <v>956</v>
      </c>
      <c r="C584" s="55" t="s">
        <v>1165</v>
      </c>
      <c r="D584" s="284"/>
      <c r="E584" s="284"/>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c r="F588" s="57" t="str">
        <f t="shared" si="119"/>
        <v>-</v>
      </c>
    </row>
    <row r="589" spans="1:6" ht="12.75" customHeight="1" x14ac:dyDescent="0.2">
      <c r="A589" s="54">
        <v>5332</v>
      </c>
      <c r="B589" s="88" t="s">
        <v>1174</v>
      </c>
      <c r="C589" s="55" t="s">
        <v>1175</v>
      </c>
      <c r="D589" s="284"/>
      <c r="E589" s="284"/>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c r="F591" s="57" t="str">
        <f t="shared" si="119"/>
        <v>-</v>
      </c>
    </row>
    <row r="592" spans="1:6" ht="12.75" customHeight="1" x14ac:dyDescent="0.2">
      <c r="A592" s="54">
        <v>5342</v>
      </c>
      <c r="B592" s="88" t="s">
        <v>970</v>
      </c>
      <c r="C592" s="55" t="s">
        <v>1180</v>
      </c>
      <c r="D592" s="284"/>
      <c r="E592" s="284"/>
      <c r="F592" s="57" t="str">
        <f t="shared" si="119"/>
        <v>-</v>
      </c>
    </row>
    <row r="593" spans="1:6" ht="24" x14ac:dyDescent="0.2">
      <c r="A593" s="54">
        <v>54</v>
      </c>
      <c r="B593" s="229" t="s">
        <v>1181</v>
      </c>
      <c r="C593" s="55" t="s">
        <v>1182</v>
      </c>
      <c r="D593" s="56">
        <f t="shared" ref="D593:E593" si="167">D594+D599+D603+D605+D612+D617</f>
        <v>0</v>
      </c>
      <c r="E593" s="56">
        <f t="shared" si="167"/>
        <v>0</v>
      </c>
      <c r="F593" s="57" t="str">
        <f t="shared" si="119"/>
        <v>-</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c r="F595" s="57" t="str">
        <f t="shared" si="119"/>
        <v>-</v>
      </c>
    </row>
    <row r="596" spans="1:6" ht="12.75" customHeight="1" x14ac:dyDescent="0.2">
      <c r="A596" s="54">
        <v>5414</v>
      </c>
      <c r="B596" s="88" t="s">
        <v>1187</v>
      </c>
      <c r="C596" s="55" t="s">
        <v>1188</v>
      </c>
      <c r="D596" s="284"/>
      <c r="E596" s="284"/>
      <c r="F596" s="57" t="str">
        <f t="shared" si="119"/>
        <v>-</v>
      </c>
    </row>
    <row r="597" spans="1:6" ht="12.75" customHeight="1" x14ac:dyDescent="0.2">
      <c r="A597" s="54">
        <v>5415</v>
      </c>
      <c r="B597" s="88" t="s">
        <v>1189</v>
      </c>
      <c r="C597" s="55" t="s">
        <v>1190</v>
      </c>
      <c r="D597" s="284"/>
      <c r="E597" s="284"/>
      <c r="F597" s="57" t="str">
        <f t="shared" si="119"/>
        <v>-</v>
      </c>
    </row>
    <row r="598" spans="1:6" ht="12.75" customHeight="1" x14ac:dyDescent="0.2">
      <c r="A598" s="54">
        <v>5416</v>
      </c>
      <c r="B598" s="88" t="s">
        <v>1191</v>
      </c>
      <c r="C598" s="55" t="s">
        <v>1192</v>
      </c>
      <c r="D598" s="284"/>
      <c r="E598" s="284"/>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c r="F600" s="57" t="str">
        <f t="shared" si="119"/>
        <v>-</v>
      </c>
    </row>
    <row r="601" spans="1:6" ht="24" x14ac:dyDescent="0.2">
      <c r="A601" s="54">
        <v>5423</v>
      </c>
      <c r="B601" s="88" t="s">
        <v>1197</v>
      </c>
      <c r="C601" s="55" t="s">
        <v>1198</v>
      </c>
      <c r="D601" s="284"/>
      <c r="E601" s="284"/>
      <c r="F601" s="57" t="str">
        <f t="shared" si="119"/>
        <v>-</v>
      </c>
    </row>
    <row r="602" spans="1:6" ht="24" x14ac:dyDescent="0.2">
      <c r="A602" s="54">
        <v>5424</v>
      </c>
      <c r="B602" s="88" t="s">
        <v>1199</v>
      </c>
      <c r="C602" s="55" t="s">
        <v>1200</v>
      </c>
      <c r="D602" s="284"/>
      <c r="E602" s="284"/>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c r="F604" s="57" t="str">
        <f t="shared" si="119"/>
        <v>-</v>
      </c>
    </row>
    <row r="605" spans="1:6" ht="24" x14ac:dyDescent="0.2">
      <c r="A605" s="54">
        <v>544</v>
      </c>
      <c r="B605" s="88" t="s">
        <v>1205</v>
      </c>
      <c r="C605" s="55" t="s">
        <v>1206</v>
      </c>
      <c r="D605" s="56">
        <f t="shared" ref="D605:E605" si="171">SUM(D606:D611)</f>
        <v>0</v>
      </c>
      <c r="E605" s="56">
        <f t="shared" si="171"/>
        <v>0</v>
      </c>
      <c r="F605" s="57" t="str">
        <f t="shared" si="119"/>
        <v>-</v>
      </c>
    </row>
    <row r="606" spans="1:6" ht="24" x14ac:dyDescent="0.2">
      <c r="A606" s="54">
        <v>5443</v>
      </c>
      <c r="B606" s="88" t="s">
        <v>1207</v>
      </c>
      <c r="C606" s="55" t="s">
        <v>1208</v>
      </c>
      <c r="D606" s="284"/>
      <c r="E606" s="284"/>
      <c r="F606" s="57" t="str">
        <f t="shared" si="119"/>
        <v>-</v>
      </c>
    </row>
    <row r="607" spans="1:6" ht="24" x14ac:dyDescent="0.2">
      <c r="A607" s="54">
        <v>5444</v>
      </c>
      <c r="B607" s="229" t="s">
        <v>1209</v>
      </c>
      <c r="C607" s="55" t="s">
        <v>1210</v>
      </c>
      <c r="D607" s="284"/>
      <c r="E607" s="284"/>
      <c r="F607" s="57" t="str">
        <f t="shared" si="119"/>
        <v>-</v>
      </c>
    </row>
    <row r="608" spans="1:6" ht="24" x14ac:dyDescent="0.2">
      <c r="A608" s="66">
        <v>5445</v>
      </c>
      <c r="B608" s="88" t="s">
        <v>1211</v>
      </c>
      <c r="C608" s="67" t="s">
        <v>1212</v>
      </c>
      <c r="D608" s="284"/>
      <c r="E608" s="284"/>
      <c r="F608" s="57" t="str">
        <f t="shared" si="119"/>
        <v>-</v>
      </c>
    </row>
    <row r="609" spans="1:6" ht="12.75" customHeight="1" x14ac:dyDescent="0.2">
      <c r="A609" s="54">
        <v>5446</v>
      </c>
      <c r="B609" s="88" t="s">
        <v>1213</v>
      </c>
      <c r="C609" s="55" t="s">
        <v>1214</v>
      </c>
      <c r="D609" s="284"/>
      <c r="E609" s="284"/>
      <c r="F609" s="57" t="str">
        <f t="shared" si="119"/>
        <v>-</v>
      </c>
    </row>
    <row r="610" spans="1:6" ht="12.75" customHeight="1" x14ac:dyDescent="0.2">
      <c r="A610" s="54">
        <v>5447</v>
      </c>
      <c r="B610" s="88" t="s">
        <v>1215</v>
      </c>
      <c r="C610" s="55" t="s">
        <v>1216</v>
      </c>
      <c r="D610" s="284"/>
      <c r="E610" s="284"/>
      <c r="F610" s="57" t="str">
        <f t="shared" si="119"/>
        <v>-</v>
      </c>
    </row>
    <row r="611" spans="1:6" ht="24" x14ac:dyDescent="0.2">
      <c r="A611" s="54">
        <v>5448</v>
      </c>
      <c r="B611" s="88" t="s">
        <v>1217</v>
      </c>
      <c r="C611" s="55" t="s">
        <v>1218</v>
      </c>
      <c r="D611" s="284"/>
      <c r="E611" s="284"/>
      <c r="F611" s="57" t="str">
        <f t="shared" si="119"/>
        <v>-</v>
      </c>
    </row>
    <row r="612" spans="1:6" ht="24" x14ac:dyDescent="0.2">
      <c r="A612" s="54">
        <v>545</v>
      </c>
      <c r="B612" s="88" t="s">
        <v>1219</v>
      </c>
      <c r="C612" s="55" t="s">
        <v>1220</v>
      </c>
      <c r="D612" s="56">
        <f t="shared" ref="D612:E612" si="172">SUM(D613:D616)</f>
        <v>0</v>
      </c>
      <c r="E612" s="56">
        <f t="shared" si="172"/>
        <v>0</v>
      </c>
      <c r="F612" s="57" t="str">
        <f t="shared" si="119"/>
        <v>-</v>
      </c>
    </row>
    <row r="613" spans="1:6" ht="24" x14ac:dyDescent="0.2">
      <c r="A613" s="54">
        <v>5453</v>
      </c>
      <c r="B613" s="229" t="s">
        <v>1221</v>
      </c>
      <c r="C613" s="55" t="s">
        <v>1222</v>
      </c>
      <c r="D613" s="284"/>
      <c r="E613" s="284"/>
      <c r="F613" s="57" t="str">
        <f t="shared" si="119"/>
        <v>-</v>
      </c>
    </row>
    <row r="614" spans="1:6" ht="12.75" customHeight="1" x14ac:dyDescent="0.2">
      <c r="A614" s="54">
        <v>5454</v>
      </c>
      <c r="B614" s="88" t="s">
        <v>1223</v>
      </c>
      <c r="C614" s="55" t="s">
        <v>1224</v>
      </c>
      <c r="D614" s="284"/>
      <c r="E614" s="284"/>
      <c r="F614" s="57" t="str">
        <f t="shared" si="119"/>
        <v>-</v>
      </c>
    </row>
    <row r="615" spans="1:6" ht="12.75" customHeight="1" x14ac:dyDescent="0.2">
      <c r="A615" s="54">
        <v>5455</v>
      </c>
      <c r="B615" s="88" t="s">
        <v>1225</v>
      </c>
      <c r="C615" s="55" t="s">
        <v>1226</v>
      </c>
      <c r="D615" s="284"/>
      <c r="E615" s="284"/>
      <c r="F615" s="57" t="str">
        <f t="shared" si="119"/>
        <v>-</v>
      </c>
    </row>
    <row r="616" spans="1:6" ht="12.75" customHeight="1" x14ac:dyDescent="0.2">
      <c r="A616" s="54">
        <v>5456</v>
      </c>
      <c r="B616" s="88" t="s">
        <v>1227</v>
      </c>
      <c r="C616" s="55" t="s">
        <v>1228</v>
      </c>
      <c r="D616" s="284"/>
      <c r="E616" s="284"/>
      <c r="F616" s="57" t="str">
        <f t="shared" si="119"/>
        <v>-</v>
      </c>
    </row>
    <row r="617" spans="1:6" ht="24" x14ac:dyDescent="0.2">
      <c r="A617" s="54">
        <v>547</v>
      </c>
      <c r="B617" s="88" t="s">
        <v>1229</v>
      </c>
      <c r="C617" s="55" t="s">
        <v>1230</v>
      </c>
      <c r="D617" s="56">
        <f t="shared" ref="D617:E617" si="173">SUM(D618:D624)</f>
        <v>0</v>
      </c>
      <c r="E617" s="56">
        <f t="shared" si="173"/>
        <v>0</v>
      </c>
      <c r="F617" s="57" t="str">
        <f t="shared" si="119"/>
        <v>-</v>
      </c>
    </row>
    <row r="618" spans="1:6" ht="12.75" customHeight="1" x14ac:dyDescent="0.2">
      <c r="A618" s="54">
        <v>5471</v>
      </c>
      <c r="B618" s="88" t="s">
        <v>1231</v>
      </c>
      <c r="C618" s="55" t="s">
        <v>1232</v>
      </c>
      <c r="D618" s="284"/>
      <c r="E618" s="284"/>
      <c r="F618" s="57" t="str">
        <f t="shared" si="119"/>
        <v>-</v>
      </c>
    </row>
    <row r="619" spans="1:6" ht="12.75" customHeight="1" x14ac:dyDescent="0.2">
      <c r="A619" s="54">
        <v>5472</v>
      </c>
      <c r="B619" s="88" t="s">
        <v>1233</v>
      </c>
      <c r="C619" s="55" t="s">
        <v>1234</v>
      </c>
      <c r="D619" s="284"/>
      <c r="E619" s="284"/>
      <c r="F619" s="57" t="str">
        <f t="shared" si="119"/>
        <v>-</v>
      </c>
    </row>
    <row r="620" spans="1:6" ht="12.75" customHeight="1" x14ac:dyDescent="0.2">
      <c r="A620" s="54">
        <v>5473</v>
      </c>
      <c r="B620" s="88" t="s">
        <v>1235</v>
      </c>
      <c r="C620" s="55" t="s">
        <v>1236</v>
      </c>
      <c r="D620" s="284"/>
      <c r="E620" s="284"/>
      <c r="F620" s="57" t="str">
        <f t="shared" si="119"/>
        <v>-</v>
      </c>
    </row>
    <row r="621" spans="1:6" ht="12.75" customHeight="1" x14ac:dyDescent="0.2">
      <c r="A621" s="54">
        <v>5474</v>
      </c>
      <c r="B621" s="88" t="s">
        <v>1237</v>
      </c>
      <c r="C621" s="55" t="s">
        <v>1238</v>
      </c>
      <c r="D621" s="284"/>
      <c r="E621" s="284"/>
      <c r="F621" s="57" t="str">
        <f t="shared" si="119"/>
        <v>-</v>
      </c>
    </row>
    <row r="622" spans="1:6" ht="12.75" customHeight="1" x14ac:dyDescent="0.2">
      <c r="A622" s="54">
        <v>5475</v>
      </c>
      <c r="B622" s="88" t="s">
        <v>1239</v>
      </c>
      <c r="C622" s="55" t="s">
        <v>1240</v>
      </c>
      <c r="D622" s="284"/>
      <c r="E622" s="284"/>
      <c r="F622" s="57" t="str">
        <f t="shared" si="119"/>
        <v>-</v>
      </c>
    </row>
    <row r="623" spans="1:6" ht="24" x14ac:dyDescent="0.2">
      <c r="A623" s="54">
        <v>5476</v>
      </c>
      <c r="B623" s="88" t="s">
        <v>1241</v>
      </c>
      <c r="C623" s="55" t="s">
        <v>1242</v>
      </c>
      <c r="D623" s="284"/>
      <c r="E623" s="284"/>
      <c r="F623" s="57" t="str">
        <f t="shared" si="119"/>
        <v>-</v>
      </c>
    </row>
    <row r="624" spans="1:6" ht="24" x14ac:dyDescent="0.2">
      <c r="A624" s="54">
        <v>5477</v>
      </c>
      <c r="B624" s="88" t="s">
        <v>1243</v>
      </c>
      <c r="C624" s="55" t="s">
        <v>1244</v>
      </c>
      <c r="D624" s="284"/>
      <c r="E624" s="284"/>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c r="F627" s="57" t="str">
        <f t="shared" si="119"/>
        <v>-</v>
      </c>
    </row>
    <row r="628" spans="1:6" ht="12.75" customHeight="1" x14ac:dyDescent="0.2">
      <c r="A628" s="54">
        <v>5512</v>
      </c>
      <c r="B628" s="88" t="s">
        <v>1251</v>
      </c>
      <c r="C628" s="55" t="s">
        <v>1252</v>
      </c>
      <c r="D628" s="284"/>
      <c r="E628" s="284"/>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c r="F630" s="57" t="str">
        <f t="shared" si="119"/>
        <v>-</v>
      </c>
    </row>
    <row r="631" spans="1:6" ht="12.75" customHeight="1" x14ac:dyDescent="0.2">
      <c r="A631" s="54">
        <v>5522</v>
      </c>
      <c r="B631" s="88" t="s">
        <v>1257</v>
      </c>
      <c r="C631" s="55" t="s">
        <v>1258</v>
      </c>
      <c r="D631" s="284"/>
      <c r="E631" s="284"/>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c r="F633" s="57" t="str">
        <f t="shared" si="119"/>
        <v>-</v>
      </c>
    </row>
    <row r="634" spans="1:6" ht="12.75" customHeight="1" x14ac:dyDescent="0.2">
      <c r="A634" s="54">
        <v>5532</v>
      </c>
      <c r="B634" s="88" t="s">
        <v>1263</v>
      </c>
      <c r="C634" s="55" t="s">
        <v>1264</v>
      </c>
      <c r="D634" s="284"/>
      <c r="E634" s="284"/>
      <c r="F634" s="57" t="str">
        <f t="shared" si="119"/>
        <v>-</v>
      </c>
    </row>
    <row r="635" spans="1:6" ht="12.75" customHeight="1" x14ac:dyDescent="0.2">
      <c r="A635" s="54" t="s">
        <v>606</v>
      </c>
      <c r="B635" s="98" t="s">
        <v>1265</v>
      </c>
      <c r="C635" s="55" t="s">
        <v>1266</v>
      </c>
      <c r="D635" s="56">
        <f t="shared" ref="D635:E635" si="178">IF(D420-D528&gt;=0,D420-D528,0)</f>
        <v>0</v>
      </c>
      <c r="E635" s="56">
        <f t="shared" si="178"/>
        <v>0</v>
      </c>
      <c r="F635" s="57" t="str">
        <f t="shared" si="119"/>
        <v>-</v>
      </c>
    </row>
    <row r="636" spans="1:6" ht="12.75" customHeight="1" x14ac:dyDescent="0.2">
      <c r="A636" s="54" t="s">
        <v>606</v>
      </c>
      <c r="B636" s="98" t="s">
        <v>1267</v>
      </c>
      <c r="C636" s="55" t="s">
        <v>1268</v>
      </c>
      <c r="D636" s="56">
        <f t="shared" ref="D636:E636" si="179">IF(D528-D420&gt;=0,D528-D420,0)</f>
        <v>0</v>
      </c>
      <c r="E636" s="56">
        <f t="shared" si="179"/>
        <v>0</v>
      </c>
      <c r="F636" s="57" t="str">
        <f t="shared" si="119"/>
        <v>-</v>
      </c>
    </row>
    <row r="637" spans="1:6" ht="12.75" customHeight="1" x14ac:dyDescent="0.2">
      <c r="A637" s="54">
        <v>92213</v>
      </c>
      <c r="B637" s="88" t="s">
        <v>1269</v>
      </c>
      <c r="C637" s="55" t="s">
        <v>1270</v>
      </c>
      <c r="D637" s="284"/>
      <c r="E637" s="284"/>
      <c r="F637" s="57" t="str">
        <f t="shared" si="119"/>
        <v>-</v>
      </c>
    </row>
    <row r="638" spans="1:6" ht="12.75" customHeight="1" x14ac:dyDescent="0.2">
      <c r="A638" s="54">
        <v>92223</v>
      </c>
      <c r="B638" s="88" t="s">
        <v>1271</v>
      </c>
      <c r="C638" s="55" t="s">
        <v>1272</v>
      </c>
      <c r="D638" s="284"/>
      <c r="E638" s="284"/>
      <c r="F638" s="57" t="str">
        <f t="shared" si="119"/>
        <v>-</v>
      </c>
    </row>
    <row r="639" spans="1:6" ht="12.75" customHeight="1" x14ac:dyDescent="0.2">
      <c r="A639" s="54" t="s">
        <v>606</v>
      </c>
      <c r="B639" s="88" t="s">
        <v>1273</v>
      </c>
      <c r="C639" s="55" t="s">
        <v>1274</v>
      </c>
      <c r="D639" s="56">
        <f t="shared" ref="D639:E639" si="180">D412+D420</f>
        <v>2486880</v>
      </c>
      <c r="E639" s="56">
        <f t="shared" si="180"/>
        <v>2471620.85</v>
      </c>
      <c r="F639" s="57">
        <f t="shared" si="119"/>
        <v>99.386413900147986</v>
      </c>
    </row>
    <row r="640" spans="1:6" ht="12.75" customHeight="1" x14ac:dyDescent="0.2">
      <c r="A640" s="54" t="s">
        <v>606</v>
      </c>
      <c r="B640" s="88" t="s">
        <v>1275</v>
      </c>
      <c r="C640" s="55" t="s">
        <v>1276</v>
      </c>
      <c r="D640" s="56">
        <f t="shared" ref="D640:E640" si="181">D413+D528</f>
        <v>2389681</v>
      </c>
      <c r="E640" s="56">
        <f t="shared" si="181"/>
        <v>2275993.4099999997</v>
      </c>
      <c r="F640" s="57">
        <f t="shared" si="119"/>
        <v>95.242562082554102</v>
      </c>
    </row>
    <row r="641" spans="1:6" ht="12.75" customHeight="1" x14ac:dyDescent="0.2">
      <c r="A641" s="54" t="s">
        <v>606</v>
      </c>
      <c r="B641" s="88" t="s">
        <v>1277</v>
      </c>
      <c r="C641" s="55" t="s">
        <v>1278</v>
      </c>
      <c r="D641" s="56">
        <f t="shared" ref="D641:E641" si="182">IF(D639&gt;=D640,D639-D640,0)</f>
        <v>97199</v>
      </c>
      <c r="E641" s="56">
        <f t="shared" si="182"/>
        <v>195627.44000000041</v>
      </c>
      <c r="F641" s="57">
        <f t="shared" si="119"/>
        <v>201.26486898013397</v>
      </c>
    </row>
    <row r="642" spans="1:6" ht="12.75" customHeight="1" x14ac:dyDescent="0.2">
      <c r="A642" s="54" t="s">
        <v>606</v>
      </c>
      <c r="B642" s="88" t="s">
        <v>1279</v>
      </c>
      <c r="C642" s="55" t="s">
        <v>1280</v>
      </c>
      <c r="D642" s="56">
        <f t="shared" ref="D642:E642" si="183">IF(D640&gt;=D639,D640-D639,0)</f>
        <v>0</v>
      </c>
      <c r="E642" s="56">
        <f t="shared" si="183"/>
        <v>0</v>
      </c>
      <c r="F642" s="57" t="str">
        <f t="shared" si="119"/>
        <v>-</v>
      </c>
    </row>
    <row r="643" spans="1:6" ht="24" x14ac:dyDescent="0.2">
      <c r="A643" s="66" t="s">
        <v>1281</v>
      </c>
      <c r="B643" s="88" t="s">
        <v>1282</v>
      </c>
      <c r="C643" s="67" t="s">
        <v>1281</v>
      </c>
      <c r="D643" s="56">
        <f t="shared" ref="D643:E643" si="184">IF(D416-D417+D637-D638&gt;=0,D416-D417+D637-D638,0)</f>
        <v>466248</v>
      </c>
      <c r="E643" s="56">
        <f t="shared" si="184"/>
        <v>485494.01</v>
      </c>
      <c r="F643" s="57">
        <f t="shared" si="119"/>
        <v>104.12784826959043</v>
      </c>
    </row>
    <row r="644" spans="1:6" ht="24" x14ac:dyDescent="0.2">
      <c r="A644" s="66" t="s">
        <v>1283</v>
      </c>
      <c r="B644" s="88" t="s">
        <v>1284</v>
      </c>
      <c r="C644" s="67" t="s">
        <v>1283</v>
      </c>
      <c r="D644" s="56">
        <f t="shared" ref="D644:E644" si="185">IF(D417-D416+D638-D637&gt;=0,D417-D416+D638-D637,0)</f>
        <v>0</v>
      </c>
      <c r="E644" s="56">
        <f t="shared" si="185"/>
        <v>0</v>
      </c>
      <c r="F644" s="57" t="str">
        <f t="shared" si="119"/>
        <v>-</v>
      </c>
    </row>
    <row r="645" spans="1:6" ht="24" x14ac:dyDescent="0.2">
      <c r="A645" s="54" t="s">
        <v>606</v>
      </c>
      <c r="B645" s="88" t="s">
        <v>1285</v>
      </c>
      <c r="C645" s="55" t="s">
        <v>1286</v>
      </c>
      <c r="D645" s="56">
        <f t="shared" ref="D645:E645" si="186">IF(D641+D643-D642-D644&gt;=0,D641+D643-D642-D644,0)</f>
        <v>563447</v>
      </c>
      <c r="E645" s="56">
        <f t="shared" si="186"/>
        <v>681121.45000000042</v>
      </c>
      <c r="F645" s="57">
        <f t="shared" si="119"/>
        <v>120.88474159947616</v>
      </c>
    </row>
    <row r="646" spans="1:6" ht="24" x14ac:dyDescent="0.2">
      <c r="A646" s="54" t="s">
        <v>606</v>
      </c>
      <c r="B646" s="88" t="s">
        <v>1287</v>
      </c>
      <c r="C646" s="55" t="s">
        <v>1288</v>
      </c>
      <c r="D646" s="56">
        <f t="shared" ref="D646:E646" si="187">IF(D642+D644-D641-D643&gt;=0,D642+D644-D641-D643,0)</f>
        <v>0</v>
      </c>
      <c r="E646" s="56">
        <f t="shared" si="187"/>
        <v>0</v>
      </c>
      <c r="F646" s="57" t="str">
        <f t="shared" si="119"/>
        <v>-</v>
      </c>
    </row>
    <row r="647" spans="1:6" ht="24" x14ac:dyDescent="0.2">
      <c r="A647" s="61" t="s">
        <v>1289</v>
      </c>
      <c r="B647" s="275" t="s">
        <v>1290</v>
      </c>
      <c r="C647" s="62" t="s">
        <v>1289</v>
      </c>
      <c r="D647" s="285"/>
      <c r="E647" s="285"/>
      <c r="F647" s="63" t="str">
        <f t="shared" si="119"/>
        <v>-</v>
      </c>
    </row>
    <row r="648" spans="1:6" s="84" customFormat="1" ht="20.100000000000001" customHeight="1" x14ac:dyDescent="0.2">
      <c r="A648" s="363" t="s">
        <v>1291</v>
      </c>
      <c r="B648" s="364"/>
      <c r="C648" s="258"/>
      <c r="D648" s="64"/>
      <c r="E648" s="64"/>
      <c r="F648" s="65"/>
    </row>
    <row r="649" spans="1:6" ht="12.75" customHeight="1" x14ac:dyDescent="0.2">
      <c r="A649" s="54">
        <v>11</v>
      </c>
      <c r="B649" s="88" t="s">
        <v>1292</v>
      </c>
      <c r="C649" s="55" t="s">
        <v>1293</v>
      </c>
      <c r="D649" s="284">
        <v>393414</v>
      </c>
      <c r="E649" s="284">
        <v>455900.5</v>
      </c>
      <c r="F649" s="57">
        <f t="shared" ref="F649:F724" si="188">IF(D649&lt;&gt;0,IF(E649/D649&gt;=100,"&gt;&gt;100",E649/D649*100),"-")</f>
        <v>115.88314091516824</v>
      </c>
    </row>
    <row r="650" spans="1:6" ht="12.75" customHeight="1" x14ac:dyDescent="0.2">
      <c r="A650" s="54" t="s">
        <v>1294</v>
      </c>
      <c r="B650" s="88" t="s">
        <v>1295</v>
      </c>
      <c r="C650" s="55" t="s">
        <v>1294</v>
      </c>
      <c r="D650" s="284">
        <v>2582334</v>
      </c>
      <c r="E650" s="284">
        <v>2535388.42</v>
      </c>
      <c r="F650" s="57">
        <f t="shared" si="188"/>
        <v>98.182048487918294</v>
      </c>
    </row>
    <row r="651" spans="1:6" ht="12.75" customHeight="1" x14ac:dyDescent="0.2">
      <c r="A651" s="54" t="s">
        <v>1296</v>
      </c>
      <c r="B651" s="88" t="s">
        <v>1297</v>
      </c>
      <c r="C651" s="55" t="s">
        <v>1296</v>
      </c>
      <c r="D651" s="284">
        <v>2420332</v>
      </c>
      <c r="E651" s="284">
        <v>2313943.25</v>
      </c>
      <c r="F651" s="57">
        <f t="shared" si="188"/>
        <v>95.604373697492733</v>
      </c>
    </row>
    <row r="652" spans="1:6" ht="24" x14ac:dyDescent="0.2">
      <c r="A652" s="54">
        <v>11</v>
      </c>
      <c r="B652" s="88" t="s">
        <v>1298</v>
      </c>
      <c r="C652" s="55" t="s">
        <v>1299</v>
      </c>
      <c r="D652" s="56">
        <f t="shared" ref="D652:E652" si="189">+D649+D650-D651</f>
        <v>555416</v>
      </c>
      <c r="E652" s="56">
        <f t="shared" si="189"/>
        <v>677345.66999999993</v>
      </c>
      <c r="F652" s="57">
        <f t="shared" si="188"/>
        <v>121.95285515721548</v>
      </c>
    </row>
    <row r="653" spans="1:6" ht="24" x14ac:dyDescent="0.2">
      <c r="A653" s="54" t="s">
        <v>606</v>
      </c>
      <c r="B653" s="88" t="s">
        <v>1300</v>
      </c>
      <c r="C653" s="55" t="s">
        <v>1301</v>
      </c>
      <c r="D653" s="307"/>
      <c r="E653" s="307"/>
      <c r="F653" s="57" t="str">
        <f t="shared" si="188"/>
        <v>-</v>
      </c>
    </row>
    <row r="654" spans="1:6" ht="24" x14ac:dyDescent="0.2">
      <c r="A654" s="54" t="s">
        <v>606</v>
      </c>
      <c r="B654" s="88" t="s">
        <v>1302</v>
      </c>
      <c r="C654" s="55" t="s">
        <v>1303</v>
      </c>
      <c r="D654" s="307">
        <v>31</v>
      </c>
      <c r="E654" s="307">
        <v>35</v>
      </c>
      <c r="F654" s="57">
        <f t="shared" si="188"/>
        <v>112.90322580645163</v>
      </c>
    </row>
    <row r="655" spans="1:6" ht="12.75" customHeight="1" x14ac:dyDescent="0.2">
      <c r="A655" s="54" t="s">
        <v>606</v>
      </c>
      <c r="B655" s="88" t="s">
        <v>1304</v>
      </c>
      <c r="C655" s="55" t="s">
        <v>1305</v>
      </c>
      <c r="D655" s="307"/>
      <c r="E655" s="307"/>
      <c r="F655" s="57" t="str">
        <f t="shared" si="188"/>
        <v>-</v>
      </c>
    </row>
    <row r="656" spans="1:6" ht="12.75" customHeight="1" x14ac:dyDescent="0.2">
      <c r="A656" s="54" t="s">
        <v>606</v>
      </c>
      <c r="B656" s="88" t="s">
        <v>1306</v>
      </c>
      <c r="C656" s="55" t="s">
        <v>1307</v>
      </c>
      <c r="D656" s="307">
        <v>31</v>
      </c>
      <c r="E656" s="307">
        <v>35</v>
      </c>
      <c r="F656" s="57">
        <f t="shared" si="188"/>
        <v>112.90322580645163</v>
      </c>
    </row>
    <row r="657" spans="1:6" ht="24" x14ac:dyDescent="0.2">
      <c r="A657" s="54" t="s">
        <v>1308</v>
      </c>
      <c r="B657" s="88" t="s">
        <v>1309</v>
      </c>
      <c r="C657" s="55" t="s">
        <v>1310</v>
      </c>
      <c r="D657" s="284"/>
      <c r="E657" s="284"/>
      <c r="F657" s="57" t="str">
        <f t="shared" si="188"/>
        <v>-</v>
      </c>
    </row>
    <row r="658" spans="1:6" ht="12.75" customHeight="1" x14ac:dyDescent="0.2">
      <c r="A658" s="54">
        <v>61315</v>
      </c>
      <c r="B658" s="88" t="s">
        <v>1311</v>
      </c>
      <c r="C658" s="55" t="s">
        <v>1312</v>
      </c>
      <c r="D658" s="284"/>
      <c r="E658" s="284"/>
      <c r="F658" s="57" t="str">
        <f t="shared" si="188"/>
        <v>-</v>
      </c>
    </row>
    <row r="659" spans="1:6" ht="12.75" customHeight="1" x14ac:dyDescent="0.2">
      <c r="A659" s="54">
        <v>61451</v>
      </c>
      <c r="B659" s="88" t="s">
        <v>1313</v>
      </c>
      <c r="C659" s="55" t="s">
        <v>1314</v>
      </c>
      <c r="D659" s="284"/>
      <c r="E659" s="284"/>
      <c r="F659" s="57" t="str">
        <f t="shared" si="188"/>
        <v>-</v>
      </c>
    </row>
    <row r="660" spans="1:6" ht="12.75" customHeight="1" x14ac:dyDescent="0.2">
      <c r="A660" s="54">
        <v>61453</v>
      </c>
      <c r="B660" s="88" t="s">
        <v>1315</v>
      </c>
      <c r="C660" s="55" t="s">
        <v>1316</v>
      </c>
      <c r="D660" s="284"/>
      <c r="E660" s="284"/>
      <c r="F660" s="57" t="str">
        <f t="shared" si="188"/>
        <v>-</v>
      </c>
    </row>
    <row r="661" spans="1:6" ht="12.75" customHeight="1" x14ac:dyDescent="0.2">
      <c r="A661" s="54">
        <v>63311</v>
      </c>
      <c r="B661" s="88" t="s">
        <v>1317</v>
      </c>
      <c r="C661" s="55" t="s">
        <v>1318</v>
      </c>
      <c r="D661" s="284"/>
      <c r="E661" s="284"/>
      <c r="F661" s="57" t="str">
        <f t="shared" si="188"/>
        <v>-</v>
      </c>
    </row>
    <row r="662" spans="1:6" ht="12.75" customHeight="1" x14ac:dyDescent="0.2">
      <c r="A662" s="54">
        <v>63312</v>
      </c>
      <c r="B662" s="88" t="s">
        <v>1319</v>
      </c>
      <c r="C662" s="55" t="s">
        <v>1320</v>
      </c>
      <c r="D662" s="284"/>
      <c r="E662" s="284"/>
      <c r="F662" s="57" t="str">
        <f t="shared" si="188"/>
        <v>-</v>
      </c>
    </row>
    <row r="663" spans="1:6" ht="12.75" customHeight="1" x14ac:dyDescent="0.2">
      <c r="A663" s="54">
        <v>63313</v>
      </c>
      <c r="B663" s="88" t="s">
        <v>1321</v>
      </c>
      <c r="C663" s="55" t="s">
        <v>1322</v>
      </c>
      <c r="D663" s="284"/>
      <c r="E663" s="284"/>
      <c r="F663" s="57" t="str">
        <f t="shared" si="188"/>
        <v>-</v>
      </c>
    </row>
    <row r="664" spans="1:6" ht="12.75" customHeight="1" x14ac:dyDescent="0.2">
      <c r="A664" s="54">
        <v>63314</v>
      </c>
      <c r="B664" s="88" t="s">
        <v>1323</v>
      </c>
      <c r="C664" s="55" t="s">
        <v>1324</v>
      </c>
      <c r="D664" s="284"/>
      <c r="E664" s="284"/>
      <c r="F664" s="57" t="str">
        <f t="shared" si="188"/>
        <v>-</v>
      </c>
    </row>
    <row r="665" spans="1:6" ht="12.75" customHeight="1" x14ac:dyDescent="0.2">
      <c r="A665" s="54">
        <v>63321</v>
      </c>
      <c r="B665" s="88" t="s">
        <v>1325</v>
      </c>
      <c r="C665" s="55" t="s">
        <v>1326</v>
      </c>
      <c r="D665" s="284"/>
      <c r="E665" s="284"/>
      <c r="F665" s="57" t="str">
        <f t="shared" si="188"/>
        <v>-</v>
      </c>
    </row>
    <row r="666" spans="1:6" ht="12.75" customHeight="1" x14ac:dyDescent="0.2">
      <c r="A666" s="54">
        <v>63322</v>
      </c>
      <c r="B666" s="88" t="s">
        <v>1327</v>
      </c>
      <c r="C666" s="55" t="s">
        <v>1328</v>
      </c>
      <c r="D666" s="284"/>
      <c r="E666" s="284"/>
      <c r="F666" s="57" t="str">
        <f t="shared" si="188"/>
        <v>-</v>
      </c>
    </row>
    <row r="667" spans="1:6" ht="12.75" customHeight="1" x14ac:dyDescent="0.2">
      <c r="A667" s="54">
        <v>63323</v>
      </c>
      <c r="B667" s="88" t="s">
        <v>1329</v>
      </c>
      <c r="C667" s="55" t="s">
        <v>1330</v>
      </c>
      <c r="D667" s="284"/>
      <c r="E667" s="284"/>
      <c r="F667" s="57" t="str">
        <f t="shared" si="188"/>
        <v>-</v>
      </c>
    </row>
    <row r="668" spans="1:6" ht="12.75" customHeight="1" x14ac:dyDescent="0.2">
      <c r="A668" s="54">
        <v>63324</v>
      </c>
      <c r="B668" s="88" t="s">
        <v>1331</v>
      </c>
      <c r="C668" s="55" t="s">
        <v>1332</v>
      </c>
      <c r="D668" s="284"/>
      <c r="E668" s="284"/>
      <c r="F668" s="57" t="str">
        <f t="shared" si="188"/>
        <v>-</v>
      </c>
    </row>
    <row r="669" spans="1:6" ht="12.75" customHeight="1" x14ac:dyDescent="0.2">
      <c r="A669" s="54">
        <v>63414</v>
      </c>
      <c r="B669" s="88" t="s">
        <v>1333</v>
      </c>
      <c r="C669" s="55" t="s">
        <v>1334</v>
      </c>
      <c r="D669" s="284"/>
      <c r="E669" s="284"/>
      <c r="F669" s="57" t="str">
        <f t="shared" si="188"/>
        <v>-</v>
      </c>
    </row>
    <row r="670" spans="1:6" ht="12.75" customHeight="1" x14ac:dyDescent="0.2">
      <c r="A670" s="54">
        <v>63415</v>
      </c>
      <c r="B670" s="88" t="s">
        <v>1335</v>
      </c>
      <c r="C670" s="55" t="s">
        <v>1336</v>
      </c>
      <c r="D670" s="284"/>
      <c r="E670" s="284"/>
      <c r="F670" s="57" t="str">
        <f t="shared" si="188"/>
        <v>-</v>
      </c>
    </row>
    <row r="671" spans="1:6" ht="24" x14ac:dyDescent="0.2">
      <c r="A671" s="54">
        <v>63416</v>
      </c>
      <c r="B671" s="229" t="s">
        <v>1337</v>
      </c>
      <c r="C671" s="55" t="s">
        <v>1338</v>
      </c>
      <c r="D671" s="284"/>
      <c r="E671" s="284"/>
      <c r="F671" s="57" t="str">
        <f t="shared" si="188"/>
        <v>-</v>
      </c>
    </row>
    <row r="672" spans="1:6" ht="12.75" customHeight="1" x14ac:dyDescent="0.2">
      <c r="A672" s="54">
        <v>63424</v>
      </c>
      <c r="B672" s="88" t="s">
        <v>1339</v>
      </c>
      <c r="C672" s="55" t="s">
        <v>1340</v>
      </c>
      <c r="D672" s="284"/>
      <c r="E672" s="284"/>
      <c r="F672" s="57" t="str">
        <f t="shared" si="188"/>
        <v>-</v>
      </c>
    </row>
    <row r="673" spans="1:6" ht="12.75" customHeight="1" x14ac:dyDescent="0.2">
      <c r="A673" s="54">
        <v>63425</v>
      </c>
      <c r="B673" s="88" t="s">
        <v>1341</v>
      </c>
      <c r="C673" s="55" t="s">
        <v>1342</v>
      </c>
      <c r="D673" s="284"/>
      <c r="E673" s="284"/>
      <c r="F673" s="57" t="str">
        <f t="shared" si="188"/>
        <v>-</v>
      </c>
    </row>
    <row r="674" spans="1:6" ht="24" x14ac:dyDescent="0.2">
      <c r="A674" s="54">
        <v>63426</v>
      </c>
      <c r="B674" s="229" t="s">
        <v>1343</v>
      </c>
      <c r="C674" s="55" t="s">
        <v>1344</v>
      </c>
      <c r="D674" s="284"/>
      <c r="E674" s="284"/>
      <c r="F674" s="57" t="str">
        <f t="shared" si="188"/>
        <v>-</v>
      </c>
    </row>
    <row r="675" spans="1:6" ht="24" x14ac:dyDescent="0.2">
      <c r="A675" s="54">
        <v>63612</v>
      </c>
      <c r="B675" s="229" t="s">
        <v>1345</v>
      </c>
      <c r="C675" s="55" t="s">
        <v>1346</v>
      </c>
      <c r="D675" s="284"/>
      <c r="E675" s="284"/>
      <c r="F675" s="57" t="str">
        <f t="shared" si="188"/>
        <v>-</v>
      </c>
    </row>
    <row r="676" spans="1:6" ht="24" x14ac:dyDescent="0.2">
      <c r="A676" s="54">
        <v>63613</v>
      </c>
      <c r="B676" s="229" t="s">
        <v>1347</v>
      </c>
      <c r="C676" s="55" t="s">
        <v>1348</v>
      </c>
      <c r="D676" s="284">
        <v>390100</v>
      </c>
      <c r="E676" s="284">
        <v>652110</v>
      </c>
      <c r="F676" s="57">
        <f t="shared" si="188"/>
        <v>167.16482953088951</v>
      </c>
    </row>
    <row r="677" spans="1:6" ht="24" x14ac:dyDescent="0.2">
      <c r="A677" s="54">
        <v>63622</v>
      </c>
      <c r="B677" s="229" t="s">
        <v>1349</v>
      </c>
      <c r="C677" s="55" t="s">
        <v>1350</v>
      </c>
      <c r="D677" s="284"/>
      <c r="E677" s="284"/>
      <c r="F677" s="57" t="str">
        <f t="shared" si="188"/>
        <v>-</v>
      </c>
    </row>
    <row r="678" spans="1:6" ht="24" x14ac:dyDescent="0.2">
      <c r="A678" s="54">
        <v>63623</v>
      </c>
      <c r="B678" s="229" t="s">
        <v>1351</v>
      </c>
      <c r="C678" s="55" t="s">
        <v>1352</v>
      </c>
      <c r="D678" s="284"/>
      <c r="E678" s="284"/>
      <c r="F678" s="57" t="str">
        <f t="shared" si="188"/>
        <v>-</v>
      </c>
    </row>
    <row r="679" spans="1:6" ht="12.75" customHeight="1" x14ac:dyDescent="0.2">
      <c r="A679" s="58">
        <v>63711</v>
      </c>
      <c r="B679" s="274" t="s">
        <v>1353</v>
      </c>
      <c r="C679" s="59">
        <v>63711</v>
      </c>
      <c r="D679" s="284"/>
      <c r="E679" s="284"/>
      <c r="F679" s="57" t="str">
        <f t="shared" si="188"/>
        <v>-</v>
      </c>
    </row>
    <row r="680" spans="1:6" ht="12.75" customHeight="1" x14ac:dyDescent="0.2">
      <c r="A680" s="58">
        <v>63712</v>
      </c>
      <c r="B680" s="274" t="s">
        <v>1354</v>
      </c>
      <c r="C680" s="59">
        <v>63712</v>
      </c>
      <c r="D680" s="284"/>
      <c r="E680" s="284"/>
      <c r="F680" s="57" t="str">
        <f t="shared" si="188"/>
        <v>-</v>
      </c>
    </row>
    <row r="681" spans="1:6" ht="12.75" customHeight="1" x14ac:dyDescent="0.2">
      <c r="A681" s="58">
        <v>63713</v>
      </c>
      <c r="B681" s="274" t="s">
        <v>1355</v>
      </c>
      <c r="C681" s="59">
        <v>63713</v>
      </c>
      <c r="D681" s="284"/>
      <c r="E681" s="284"/>
      <c r="F681" s="57" t="str">
        <f t="shared" si="188"/>
        <v>-</v>
      </c>
    </row>
    <row r="682" spans="1:6" ht="12.75" customHeight="1" x14ac:dyDescent="0.2">
      <c r="A682" s="58">
        <v>63714</v>
      </c>
      <c r="B682" s="274" t="s">
        <v>1356</v>
      </c>
      <c r="C682" s="59">
        <v>63714</v>
      </c>
      <c r="D682" s="284"/>
      <c r="E682" s="284"/>
      <c r="F682" s="57" t="str">
        <f t="shared" si="188"/>
        <v>-</v>
      </c>
    </row>
    <row r="683" spans="1:6" ht="12.75" customHeight="1" x14ac:dyDescent="0.2">
      <c r="A683" s="58">
        <v>63715</v>
      </c>
      <c r="B683" s="274" t="s">
        <v>1357</v>
      </c>
      <c r="C683" s="59">
        <v>63715</v>
      </c>
      <c r="D683" s="284"/>
      <c r="E683" s="284"/>
      <c r="F683" s="57" t="str">
        <f t="shared" si="188"/>
        <v>-</v>
      </c>
    </row>
    <row r="684" spans="1:6" ht="24" x14ac:dyDescent="0.2">
      <c r="A684" s="58">
        <v>63716</v>
      </c>
      <c r="B684" s="274" t="s">
        <v>1358</v>
      </c>
      <c r="C684" s="59">
        <v>63716</v>
      </c>
      <c r="D684" s="284"/>
      <c r="E684" s="284"/>
      <c r="F684" s="57" t="str">
        <f t="shared" si="188"/>
        <v>-</v>
      </c>
    </row>
    <row r="685" spans="1:6" ht="24" x14ac:dyDescent="0.2">
      <c r="A685" s="58">
        <v>63717</v>
      </c>
      <c r="B685" s="274" t="s">
        <v>1359</v>
      </c>
      <c r="C685" s="59">
        <v>63717</v>
      </c>
      <c r="D685" s="284"/>
      <c r="E685" s="284"/>
      <c r="F685" s="57" t="str">
        <f t="shared" si="188"/>
        <v>-</v>
      </c>
    </row>
    <row r="686" spans="1:6" ht="24" x14ac:dyDescent="0.2">
      <c r="A686" s="58">
        <v>63721</v>
      </c>
      <c r="B686" s="274" t="s">
        <v>1360</v>
      </c>
      <c r="C686" s="59">
        <v>63721</v>
      </c>
      <c r="D686" s="284"/>
      <c r="E686" s="284"/>
      <c r="F686" s="57" t="str">
        <f t="shared" si="188"/>
        <v>-</v>
      </c>
    </row>
    <row r="687" spans="1:6" ht="24" x14ac:dyDescent="0.2">
      <c r="A687" s="58">
        <v>63722</v>
      </c>
      <c r="B687" s="274" t="s">
        <v>1361</v>
      </c>
      <c r="C687" s="59">
        <v>63722</v>
      </c>
      <c r="D687" s="284"/>
      <c r="E687" s="284"/>
      <c r="F687" s="57" t="str">
        <f t="shared" si="188"/>
        <v>-</v>
      </c>
    </row>
    <row r="688" spans="1:6" ht="12.75" customHeight="1" x14ac:dyDescent="0.2">
      <c r="A688" s="58">
        <v>63723</v>
      </c>
      <c r="B688" s="274" t="s">
        <v>1362</v>
      </c>
      <c r="C688" s="59">
        <v>63723</v>
      </c>
      <c r="D688" s="284"/>
      <c r="E688" s="284"/>
      <c r="F688" s="57" t="str">
        <f t="shared" si="188"/>
        <v>-</v>
      </c>
    </row>
    <row r="689" spans="1:6" ht="12.75" customHeight="1" x14ac:dyDescent="0.2">
      <c r="A689" s="58">
        <v>63724</v>
      </c>
      <c r="B689" s="274" t="s">
        <v>1363</v>
      </c>
      <c r="C689" s="59">
        <v>63724</v>
      </c>
      <c r="D689" s="284"/>
      <c r="E689" s="284"/>
      <c r="F689" s="57" t="str">
        <f t="shared" si="188"/>
        <v>-</v>
      </c>
    </row>
    <row r="690" spans="1:6" ht="12.75" customHeight="1" x14ac:dyDescent="0.2">
      <c r="A690" s="58">
        <v>63725</v>
      </c>
      <c r="B690" s="274" t="s">
        <v>1364</v>
      </c>
      <c r="C690" s="59">
        <v>63725</v>
      </c>
      <c r="D690" s="284"/>
      <c r="E690" s="284"/>
      <c r="F690" s="57" t="str">
        <f t="shared" si="188"/>
        <v>-</v>
      </c>
    </row>
    <row r="691" spans="1:6" ht="12.75" customHeight="1" x14ac:dyDescent="0.2">
      <c r="A691" s="58">
        <v>63726</v>
      </c>
      <c r="B691" s="274" t="s">
        <v>1365</v>
      </c>
      <c r="C691" s="59">
        <v>63726</v>
      </c>
      <c r="D691" s="284"/>
      <c r="E691" s="284"/>
      <c r="F691" s="57" t="str">
        <f t="shared" si="188"/>
        <v>-</v>
      </c>
    </row>
    <row r="692" spans="1:6" ht="24" x14ac:dyDescent="0.2">
      <c r="A692" s="58">
        <v>63727</v>
      </c>
      <c r="B692" s="274" t="s">
        <v>1366</v>
      </c>
      <c r="C692" s="59">
        <v>63727</v>
      </c>
      <c r="D692" s="284"/>
      <c r="E692" s="284"/>
      <c r="F692" s="57" t="str">
        <f t="shared" si="188"/>
        <v>-</v>
      </c>
    </row>
    <row r="693" spans="1:6" ht="24" x14ac:dyDescent="0.2">
      <c r="A693" s="58">
        <v>63728</v>
      </c>
      <c r="B693" s="274" t="s">
        <v>1367</v>
      </c>
      <c r="C693" s="59">
        <v>63728</v>
      </c>
      <c r="D693" s="284"/>
      <c r="E693" s="284"/>
      <c r="F693" s="57" t="str">
        <f t="shared" si="188"/>
        <v>-</v>
      </c>
    </row>
    <row r="694" spans="1:6" ht="12.75" customHeight="1" x14ac:dyDescent="0.2">
      <c r="A694" s="54">
        <v>63811</v>
      </c>
      <c r="B694" s="229" t="s">
        <v>1368</v>
      </c>
      <c r="C694" s="55" t="s">
        <v>1369</v>
      </c>
      <c r="D694" s="284"/>
      <c r="E694" s="284"/>
      <c r="F694" s="57" t="str">
        <f t="shared" si="188"/>
        <v>-</v>
      </c>
    </row>
    <row r="695" spans="1:6" ht="12.75" customHeight="1" x14ac:dyDescent="0.2">
      <c r="A695" s="54">
        <v>63812</v>
      </c>
      <c r="B695" s="229" t="s">
        <v>1370</v>
      </c>
      <c r="C695" s="55" t="s">
        <v>1371</v>
      </c>
      <c r="D695" s="284"/>
      <c r="E695" s="284"/>
      <c r="F695" s="57" t="str">
        <f t="shared" si="188"/>
        <v>-</v>
      </c>
    </row>
    <row r="696" spans="1:6" ht="24" x14ac:dyDescent="0.2">
      <c r="A696" s="54" t="s">
        <v>1372</v>
      </c>
      <c r="B696" s="229" t="s">
        <v>1373</v>
      </c>
      <c r="C696" s="55" t="s">
        <v>1372</v>
      </c>
      <c r="D696" s="284"/>
      <c r="E696" s="284"/>
      <c r="F696" s="57" t="str">
        <f t="shared" si="188"/>
        <v>-</v>
      </c>
    </row>
    <row r="697" spans="1:6" ht="24" x14ac:dyDescent="0.2">
      <c r="A697" s="54" t="s">
        <v>1374</v>
      </c>
      <c r="B697" s="229" t="s">
        <v>1375</v>
      </c>
      <c r="C697" s="55" t="s">
        <v>1374</v>
      </c>
      <c r="D697" s="284"/>
      <c r="E697" s="284"/>
      <c r="F697" s="57" t="str">
        <f t="shared" si="188"/>
        <v>-</v>
      </c>
    </row>
    <row r="698" spans="1:6" ht="12.75" customHeight="1" x14ac:dyDescent="0.2">
      <c r="A698" s="54">
        <v>63821</v>
      </c>
      <c r="B698" s="229" t="s">
        <v>1376</v>
      </c>
      <c r="C698" s="55" t="s">
        <v>1377</v>
      </c>
      <c r="D698" s="284"/>
      <c r="E698" s="284"/>
      <c r="F698" s="57" t="str">
        <f t="shared" si="188"/>
        <v>-</v>
      </c>
    </row>
    <row r="699" spans="1:6" ht="12.75" customHeight="1" x14ac:dyDescent="0.2">
      <c r="A699" s="54">
        <v>63822</v>
      </c>
      <c r="B699" s="229" t="s">
        <v>1378</v>
      </c>
      <c r="C699" s="55" t="s">
        <v>1379</v>
      </c>
      <c r="D699" s="284"/>
      <c r="E699" s="284"/>
      <c r="F699" s="57" t="str">
        <f t="shared" si="188"/>
        <v>-</v>
      </c>
    </row>
    <row r="700" spans="1:6" ht="24" x14ac:dyDescent="0.2">
      <c r="A700" s="54" t="s">
        <v>1380</v>
      </c>
      <c r="B700" s="229" t="s">
        <v>1381</v>
      </c>
      <c r="C700" s="55" t="s">
        <v>1380</v>
      </c>
      <c r="D700" s="284"/>
      <c r="E700" s="284"/>
      <c r="F700" s="57" t="str">
        <f t="shared" si="188"/>
        <v>-</v>
      </c>
    </row>
    <row r="701" spans="1:6" ht="24" x14ac:dyDescent="0.2">
      <c r="A701" s="54" t="s">
        <v>1382</v>
      </c>
      <c r="B701" s="229" t="s">
        <v>1383</v>
      </c>
      <c r="C701" s="55" t="s">
        <v>1382</v>
      </c>
      <c r="D701" s="284"/>
      <c r="E701" s="284"/>
      <c r="F701" s="57" t="str">
        <f t="shared" si="188"/>
        <v>-</v>
      </c>
    </row>
    <row r="702" spans="1:6" ht="12.75" customHeight="1" x14ac:dyDescent="0.2">
      <c r="A702" s="54">
        <v>64191</v>
      </c>
      <c r="B702" s="88" t="s">
        <v>1384</v>
      </c>
      <c r="C702" s="55" t="s">
        <v>1385</v>
      </c>
      <c r="D702" s="284"/>
      <c r="E702" s="284"/>
      <c r="F702" s="57" t="str">
        <f t="shared" si="188"/>
        <v>-</v>
      </c>
    </row>
    <row r="703" spans="1:6" ht="12.75" customHeight="1" x14ac:dyDescent="0.2">
      <c r="A703" s="54">
        <v>64371</v>
      </c>
      <c r="B703" s="88" t="s">
        <v>1386</v>
      </c>
      <c r="C703" s="55" t="s">
        <v>1387</v>
      </c>
      <c r="D703" s="284"/>
      <c r="E703" s="284"/>
      <c r="F703" s="57" t="str">
        <f t="shared" si="188"/>
        <v>-</v>
      </c>
    </row>
    <row r="704" spans="1:6" ht="12.75" customHeight="1" x14ac:dyDescent="0.2">
      <c r="A704" s="54">
        <v>64372</v>
      </c>
      <c r="B704" s="88" t="s">
        <v>1388</v>
      </c>
      <c r="C704" s="55" t="s">
        <v>1389</v>
      </c>
      <c r="D704" s="284"/>
      <c r="E704" s="284"/>
      <c r="F704" s="57" t="str">
        <f t="shared" si="188"/>
        <v>-</v>
      </c>
    </row>
    <row r="705" spans="1:6" ht="12.75" customHeight="1" x14ac:dyDescent="0.2">
      <c r="A705" s="54">
        <v>64373</v>
      </c>
      <c r="B705" s="88" t="s">
        <v>1390</v>
      </c>
      <c r="C705" s="55" t="s">
        <v>1391</v>
      </c>
      <c r="D705" s="284"/>
      <c r="E705" s="284"/>
      <c r="F705" s="57" t="str">
        <f t="shared" si="188"/>
        <v>-</v>
      </c>
    </row>
    <row r="706" spans="1:6" ht="12.75" customHeight="1" x14ac:dyDescent="0.2">
      <c r="A706" s="54">
        <v>64374</v>
      </c>
      <c r="B706" s="88" t="s">
        <v>1392</v>
      </c>
      <c r="C706" s="55" t="s">
        <v>1393</v>
      </c>
      <c r="D706" s="284"/>
      <c r="E706" s="284"/>
      <c r="F706" s="57" t="str">
        <f t="shared" si="188"/>
        <v>-</v>
      </c>
    </row>
    <row r="707" spans="1:6" ht="12.75" customHeight="1" x14ac:dyDescent="0.2">
      <c r="A707" s="54">
        <v>64375</v>
      </c>
      <c r="B707" s="88" t="s">
        <v>1394</v>
      </c>
      <c r="C707" s="55" t="s">
        <v>1395</v>
      </c>
      <c r="D707" s="284"/>
      <c r="E707" s="284"/>
      <c r="F707" s="57" t="str">
        <f t="shared" si="188"/>
        <v>-</v>
      </c>
    </row>
    <row r="708" spans="1:6" ht="24" x14ac:dyDescent="0.2">
      <c r="A708" s="54">
        <v>64376</v>
      </c>
      <c r="B708" s="229" t="s">
        <v>1396</v>
      </c>
      <c r="C708" s="55" t="s">
        <v>1397</v>
      </c>
      <c r="D708" s="284"/>
      <c r="E708" s="284"/>
      <c r="F708" s="57" t="str">
        <f t="shared" si="188"/>
        <v>-</v>
      </c>
    </row>
    <row r="709" spans="1:6" ht="24" x14ac:dyDescent="0.2">
      <c r="A709" s="54">
        <v>64377</v>
      </c>
      <c r="B709" s="88" t="s">
        <v>1398</v>
      </c>
      <c r="C709" s="55" t="s">
        <v>1399</v>
      </c>
      <c r="D709" s="284"/>
      <c r="E709" s="284"/>
      <c r="F709" s="57" t="str">
        <f t="shared" si="188"/>
        <v>-</v>
      </c>
    </row>
    <row r="710" spans="1:6" ht="12.75" customHeight="1" x14ac:dyDescent="0.2">
      <c r="A710" s="54">
        <v>65264</v>
      </c>
      <c r="B710" s="88" t="s">
        <v>1400</v>
      </c>
      <c r="C710" s="55" t="s">
        <v>1401</v>
      </c>
      <c r="D710" s="284">
        <v>696432</v>
      </c>
      <c r="E710" s="284">
        <v>462252.11</v>
      </c>
      <c r="F710" s="57">
        <f t="shared" si="188"/>
        <v>66.37433518276012</v>
      </c>
    </row>
    <row r="711" spans="1:6" ht="12.75" customHeight="1" x14ac:dyDescent="0.2">
      <c r="A711" s="54">
        <v>65265</v>
      </c>
      <c r="B711" s="88" t="s">
        <v>1402</v>
      </c>
      <c r="C711" s="55" t="s">
        <v>1403</v>
      </c>
      <c r="D711" s="284"/>
      <c r="E711" s="284"/>
      <c r="F711" s="57" t="str">
        <f t="shared" si="188"/>
        <v>-</v>
      </c>
    </row>
    <row r="712" spans="1:6" ht="12.75" customHeight="1" x14ac:dyDescent="0.2">
      <c r="A712" s="54" t="s">
        <v>1404</v>
      </c>
      <c r="B712" s="88" t="s">
        <v>1405</v>
      </c>
      <c r="C712" s="55" t="s">
        <v>1404</v>
      </c>
      <c r="D712" s="284"/>
      <c r="E712" s="284"/>
      <c r="F712" s="57" t="str">
        <f t="shared" si="188"/>
        <v>-</v>
      </c>
    </row>
    <row r="713" spans="1:6" ht="24" x14ac:dyDescent="0.2">
      <c r="A713" s="58">
        <v>66341</v>
      </c>
      <c r="B713" s="98" t="s">
        <v>1406</v>
      </c>
      <c r="C713" s="59">
        <v>66341</v>
      </c>
      <c r="D713" s="284"/>
      <c r="E713" s="284"/>
      <c r="F713" s="57" t="str">
        <f t="shared" si="188"/>
        <v>-</v>
      </c>
    </row>
    <row r="714" spans="1:6" ht="24" x14ac:dyDescent="0.2">
      <c r="A714" s="58">
        <v>66342</v>
      </c>
      <c r="B714" s="98" t="s">
        <v>1407</v>
      </c>
      <c r="C714" s="59">
        <v>66342</v>
      </c>
      <c r="D714" s="284"/>
      <c r="E714" s="284"/>
      <c r="F714" s="57" t="str">
        <f t="shared" si="188"/>
        <v>-</v>
      </c>
    </row>
    <row r="715" spans="1:6" ht="24" x14ac:dyDescent="0.2">
      <c r="A715" s="58">
        <v>66343</v>
      </c>
      <c r="B715" s="98" t="s">
        <v>1408</v>
      </c>
      <c r="C715" s="59">
        <v>66343</v>
      </c>
      <c r="D715" s="284"/>
      <c r="E715" s="284"/>
      <c r="F715" s="57" t="str">
        <f t="shared" si="188"/>
        <v>-</v>
      </c>
    </row>
    <row r="716" spans="1:6" ht="12.75" customHeight="1" x14ac:dyDescent="0.2">
      <c r="A716" s="54">
        <v>31214</v>
      </c>
      <c r="B716" s="88" t="s">
        <v>1409</v>
      </c>
      <c r="C716" s="55" t="s">
        <v>1410</v>
      </c>
      <c r="D716" s="284"/>
      <c r="E716" s="284"/>
      <c r="F716" s="57" t="str">
        <f t="shared" si="188"/>
        <v>-</v>
      </c>
    </row>
    <row r="717" spans="1:6" ht="12.75" customHeight="1" x14ac:dyDescent="0.2">
      <c r="A717" s="54">
        <v>31215</v>
      </c>
      <c r="B717" s="88" t="s">
        <v>1411</v>
      </c>
      <c r="C717" s="55" t="s">
        <v>1412</v>
      </c>
      <c r="D717" s="284"/>
      <c r="E717" s="284"/>
      <c r="F717" s="57" t="str">
        <f t="shared" si="188"/>
        <v>-</v>
      </c>
    </row>
    <row r="718" spans="1:6" ht="12.75" customHeight="1" x14ac:dyDescent="0.2">
      <c r="A718" s="54">
        <v>32121</v>
      </c>
      <c r="B718" s="88" t="s">
        <v>1413</v>
      </c>
      <c r="C718" s="55" t="s">
        <v>1414</v>
      </c>
      <c r="D718" s="284">
        <v>95587</v>
      </c>
      <c r="E718" s="284">
        <v>119321.8</v>
      </c>
      <c r="F718" s="57">
        <f t="shared" si="188"/>
        <v>124.83057319509976</v>
      </c>
    </row>
    <row r="719" spans="1:6" ht="12.75" customHeight="1" x14ac:dyDescent="0.2">
      <c r="A719" s="54" t="s">
        <v>1415</v>
      </c>
      <c r="B719" s="88" t="s">
        <v>1416</v>
      </c>
      <c r="C719" s="55" t="s">
        <v>1415</v>
      </c>
      <c r="D719" s="284"/>
      <c r="E719" s="284"/>
      <c r="F719" s="57" t="str">
        <f t="shared" si="188"/>
        <v>-</v>
      </c>
    </row>
    <row r="720" spans="1:6" ht="12.75" customHeight="1" x14ac:dyDescent="0.2">
      <c r="A720" s="54" t="s">
        <v>1417</v>
      </c>
      <c r="B720" s="88" t="s">
        <v>1418</v>
      </c>
      <c r="C720" s="55" t="s">
        <v>1417</v>
      </c>
      <c r="D720" s="284">
        <v>3664</v>
      </c>
      <c r="E720" s="284">
        <v>4324</v>
      </c>
      <c r="F720" s="57">
        <f t="shared" si="188"/>
        <v>118.01310043668123</v>
      </c>
    </row>
    <row r="721" spans="1:6" ht="12.75" customHeight="1" x14ac:dyDescent="0.2">
      <c r="A721" s="54" t="s">
        <v>1419</v>
      </c>
      <c r="B721" s="88" t="s">
        <v>1420</v>
      </c>
      <c r="C721" s="55" t="s">
        <v>1419</v>
      </c>
      <c r="D721" s="284"/>
      <c r="E721" s="284"/>
      <c r="F721" s="57" t="str">
        <f t="shared" si="188"/>
        <v>-</v>
      </c>
    </row>
    <row r="722" spans="1:6" ht="12.75" customHeight="1" x14ac:dyDescent="0.2">
      <c r="A722" s="54" t="s">
        <v>1421</v>
      </c>
      <c r="B722" s="88" t="s">
        <v>1422</v>
      </c>
      <c r="C722" s="55" t="s">
        <v>1421</v>
      </c>
      <c r="D722" s="284"/>
      <c r="E722" s="284"/>
      <c r="F722" s="57" t="str">
        <f t="shared" si="188"/>
        <v>-</v>
      </c>
    </row>
    <row r="723" spans="1:6" ht="12.75" customHeight="1" x14ac:dyDescent="0.2">
      <c r="A723" s="54" t="s">
        <v>1423</v>
      </c>
      <c r="B723" s="88" t="s">
        <v>1424</v>
      </c>
      <c r="C723" s="55" t="s">
        <v>1423</v>
      </c>
      <c r="D723" s="284"/>
      <c r="E723" s="284"/>
      <c r="F723" s="57" t="str">
        <f t="shared" si="188"/>
        <v>-</v>
      </c>
    </row>
    <row r="724" spans="1:6" ht="12.75" customHeight="1" x14ac:dyDescent="0.2">
      <c r="A724" s="54" t="s">
        <v>1425</v>
      </c>
      <c r="B724" s="88" t="s">
        <v>1426</v>
      </c>
      <c r="C724" s="55" t="s">
        <v>1425</v>
      </c>
      <c r="D724" s="284"/>
      <c r="E724" s="284"/>
      <c r="F724" s="57" t="str">
        <f t="shared" si="188"/>
        <v>-</v>
      </c>
    </row>
    <row r="725" spans="1:6" ht="12.75" customHeight="1" x14ac:dyDescent="0.2">
      <c r="A725" s="54">
        <v>32911</v>
      </c>
      <c r="B725" s="88" t="s">
        <v>1427</v>
      </c>
      <c r="C725" s="55" t="s">
        <v>1428</v>
      </c>
      <c r="D725" s="284"/>
      <c r="E725" s="284"/>
      <c r="F725" s="57" t="str">
        <f t="shared" ref="F725:F979" si="190">IF(D725&lt;&gt;0,IF(E725/D725&gt;=100,"&gt;&gt;100",E725/D725*100),"-")</f>
        <v>-</v>
      </c>
    </row>
    <row r="726" spans="1:6" ht="12.75" customHeight="1" x14ac:dyDescent="0.2">
      <c r="A726" s="54" t="s">
        <v>1429</v>
      </c>
      <c r="B726" s="88" t="s">
        <v>1430</v>
      </c>
      <c r="C726" s="55" t="s">
        <v>1429</v>
      </c>
      <c r="D726" s="284"/>
      <c r="E726" s="284"/>
      <c r="F726" s="57" t="str">
        <f t="shared" si="190"/>
        <v>-</v>
      </c>
    </row>
    <row r="727" spans="1:6" ht="12.75" customHeight="1" x14ac:dyDescent="0.2">
      <c r="A727" s="54">
        <v>34111</v>
      </c>
      <c r="B727" s="88" t="s">
        <v>1431</v>
      </c>
      <c r="C727" s="55" t="s">
        <v>1432</v>
      </c>
      <c r="D727" s="284"/>
      <c r="E727" s="284"/>
      <c r="F727" s="57" t="str">
        <f t="shared" si="190"/>
        <v>-</v>
      </c>
    </row>
    <row r="728" spans="1:6" ht="12.75" customHeight="1" x14ac:dyDescent="0.2">
      <c r="A728" s="54">
        <v>34112</v>
      </c>
      <c r="B728" s="88" t="s">
        <v>1433</v>
      </c>
      <c r="C728" s="55" t="s">
        <v>1434</v>
      </c>
      <c r="D728" s="284"/>
      <c r="E728" s="284"/>
      <c r="F728" s="57" t="str">
        <f t="shared" si="190"/>
        <v>-</v>
      </c>
    </row>
    <row r="729" spans="1:6" ht="12.75" customHeight="1" x14ac:dyDescent="0.2">
      <c r="A729" s="54">
        <v>34121</v>
      </c>
      <c r="B729" s="88" t="s">
        <v>1435</v>
      </c>
      <c r="C729" s="55" t="s">
        <v>1436</v>
      </c>
      <c r="D729" s="284"/>
      <c r="E729" s="284"/>
      <c r="F729" s="57" t="str">
        <f t="shared" si="190"/>
        <v>-</v>
      </c>
    </row>
    <row r="730" spans="1:6" ht="12.75" customHeight="1" x14ac:dyDescent="0.2">
      <c r="A730" s="54">
        <v>34122</v>
      </c>
      <c r="B730" s="88" t="s">
        <v>1437</v>
      </c>
      <c r="C730" s="55" t="s">
        <v>1438</v>
      </c>
      <c r="D730" s="284"/>
      <c r="E730" s="284"/>
      <c r="F730" s="57" t="str">
        <f t="shared" si="190"/>
        <v>-</v>
      </c>
    </row>
    <row r="731" spans="1:6" ht="12.75" customHeight="1" x14ac:dyDescent="0.2">
      <c r="A731" s="54">
        <v>34131</v>
      </c>
      <c r="B731" s="88" t="s">
        <v>1439</v>
      </c>
      <c r="C731" s="55" t="s">
        <v>1440</v>
      </c>
      <c r="D731" s="284"/>
      <c r="E731" s="284"/>
      <c r="F731" s="57" t="str">
        <f t="shared" si="190"/>
        <v>-</v>
      </c>
    </row>
    <row r="732" spans="1:6" ht="12.75" customHeight="1" x14ac:dyDescent="0.2">
      <c r="A732" s="54">
        <v>34132</v>
      </c>
      <c r="B732" s="88" t="s">
        <v>1441</v>
      </c>
      <c r="C732" s="55" t="s">
        <v>1442</v>
      </c>
      <c r="D732" s="284"/>
      <c r="E732" s="284"/>
      <c r="F732" s="57" t="str">
        <f t="shared" si="190"/>
        <v>-</v>
      </c>
    </row>
    <row r="733" spans="1:6" ht="12.75" customHeight="1" x14ac:dyDescent="0.2">
      <c r="A733" s="54">
        <v>34191</v>
      </c>
      <c r="B733" s="88" t="s">
        <v>1443</v>
      </c>
      <c r="C733" s="55" t="s">
        <v>1444</v>
      </c>
      <c r="D733" s="284"/>
      <c r="E733" s="284"/>
      <c r="F733" s="57" t="str">
        <f t="shared" si="190"/>
        <v>-</v>
      </c>
    </row>
    <row r="734" spans="1:6" ht="12.75" customHeight="1" x14ac:dyDescent="0.2">
      <c r="A734" s="54">
        <v>34192</v>
      </c>
      <c r="B734" s="88" t="s">
        <v>1445</v>
      </c>
      <c r="C734" s="55" t="s">
        <v>1446</v>
      </c>
      <c r="D734" s="284"/>
      <c r="E734" s="284"/>
      <c r="F734" s="57" t="str">
        <f t="shared" si="190"/>
        <v>-</v>
      </c>
    </row>
    <row r="735" spans="1:6" ht="12.75" customHeight="1" x14ac:dyDescent="0.2">
      <c r="A735" s="54">
        <v>34213</v>
      </c>
      <c r="B735" s="88" t="s">
        <v>1447</v>
      </c>
      <c r="C735" s="55" t="s">
        <v>1448</v>
      </c>
      <c r="D735" s="284"/>
      <c r="E735" s="284"/>
      <c r="F735" s="57" t="str">
        <f t="shared" si="190"/>
        <v>-</v>
      </c>
    </row>
    <row r="736" spans="1:6" ht="12.75" customHeight="1" x14ac:dyDescent="0.2">
      <c r="A736" s="54">
        <v>34214</v>
      </c>
      <c r="B736" s="88" t="s">
        <v>1449</v>
      </c>
      <c r="C736" s="55" t="s">
        <v>1450</v>
      </c>
      <c r="D736" s="284"/>
      <c r="E736" s="284"/>
      <c r="F736" s="57" t="str">
        <f t="shared" si="190"/>
        <v>-</v>
      </c>
    </row>
    <row r="737" spans="1:6" ht="12.75" customHeight="1" x14ac:dyDescent="0.2">
      <c r="A737" s="54">
        <v>34215</v>
      </c>
      <c r="B737" s="88" t="s">
        <v>1451</v>
      </c>
      <c r="C737" s="55" t="s">
        <v>1452</v>
      </c>
      <c r="D737" s="284"/>
      <c r="E737" s="284"/>
      <c r="F737" s="57" t="str">
        <f t="shared" si="190"/>
        <v>-</v>
      </c>
    </row>
    <row r="738" spans="1:6" ht="12.75" customHeight="1" x14ac:dyDescent="0.2">
      <c r="A738" s="54">
        <v>34216</v>
      </c>
      <c r="B738" s="88" t="s">
        <v>1453</v>
      </c>
      <c r="C738" s="55" t="s">
        <v>1454</v>
      </c>
      <c r="D738" s="284"/>
      <c r="E738" s="284"/>
      <c r="F738" s="57" t="str">
        <f t="shared" si="190"/>
        <v>-</v>
      </c>
    </row>
    <row r="739" spans="1:6" ht="12.75" customHeight="1" x14ac:dyDescent="0.2">
      <c r="A739" s="54">
        <v>34222</v>
      </c>
      <c r="B739" s="88" t="s">
        <v>1455</v>
      </c>
      <c r="C739" s="55" t="s">
        <v>1456</v>
      </c>
      <c r="D739" s="284"/>
      <c r="E739" s="284"/>
      <c r="F739" s="57" t="str">
        <f t="shared" si="190"/>
        <v>-</v>
      </c>
    </row>
    <row r="740" spans="1:6" ht="12.75" customHeight="1" x14ac:dyDescent="0.2">
      <c r="A740" s="54">
        <v>34223</v>
      </c>
      <c r="B740" s="88" t="s">
        <v>1457</v>
      </c>
      <c r="C740" s="55" t="s">
        <v>1458</v>
      </c>
      <c r="D740" s="284"/>
      <c r="E740" s="284"/>
      <c r="F740" s="57" t="str">
        <f t="shared" si="190"/>
        <v>-</v>
      </c>
    </row>
    <row r="741" spans="1:6" ht="24" x14ac:dyDescent="0.2">
      <c r="A741" s="54">
        <v>34224</v>
      </c>
      <c r="B741" s="88" t="s">
        <v>1459</v>
      </c>
      <c r="C741" s="55" t="s">
        <v>1460</v>
      </c>
      <c r="D741" s="284"/>
      <c r="E741" s="284"/>
      <c r="F741" s="57" t="str">
        <f t="shared" si="190"/>
        <v>-</v>
      </c>
    </row>
    <row r="742" spans="1:6" ht="24" x14ac:dyDescent="0.2">
      <c r="A742" s="54">
        <v>34233</v>
      </c>
      <c r="B742" s="88" t="s">
        <v>1461</v>
      </c>
      <c r="C742" s="55" t="s">
        <v>1462</v>
      </c>
      <c r="D742" s="284"/>
      <c r="E742" s="284"/>
      <c r="F742" s="57" t="str">
        <f t="shared" si="190"/>
        <v>-</v>
      </c>
    </row>
    <row r="743" spans="1:6" ht="24" x14ac:dyDescent="0.2">
      <c r="A743" s="54">
        <v>34234</v>
      </c>
      <c r="B743" s="229" t="s">
        <v>1463</v>
      </c>
      <c r="C743" s="55" t="s">
        <v>1464</v>
      </c>
      <c r="D743" s="284"/>
      <c r="E743" s="284"/>
      <c r="F743" s="57" t="str">
        <f t="shared" si="190"/>
        <v>-</v>
      </c>
    </row>
    <row r="744" spans="1:6" ht="24" x14ac:dyDescent="0.2">
      <c r="A744" s="54">
        <v>34235</v>
      </c>
      <c r="B744" s="229" t="s">
        <v>1465</v>
      </c>
      <c r="C744" s="55" t="s">
        <v>1466</v>
      </c>
      <c r="D744" s="284"/>
      <c r="E744" s="284"/>
      <c r="F744" s="57" t="str">
        <f t="shared" si="190"/>
        <v>-</v>
      </c>
    </row>
    <row r="745" spans="1:6" ht="12.75" customHeight="1" x14ac:dyDescent="0.2">
      <c r="A745" s="54">
        <v>34236</v>
      </c>
      <c r="B745" s="88" t="s">
        <v>1467</v>
      </c>
      <c r="C745" s="55" t="s">
        <v>1468</v>
      </c>
      <c r="D745" s="284"/>
      <c r="E745" s="284"/>
      <c r="F745" s="57" t="str">
        <f t="shared" si="190"/>
        <v>-</v>
      </c>
    </row>
    <row r="746" spans="1:6" ht="12.75" customHeight="1" x14ac:dyDescent="0.2">
      <c r="A746" s="54">
        <v>34237</v>
      </c>
      <c r="B746" s="88" t="s">
        <v>1469</v>
      </c>
      <c r="C746" s="55" t="s">
        <v>1470</v>
      </c>
      <c r="D746" s="284"/>
      <c r="E746" s="284"/>
      <c r="F746" s="57" t="str">
        <f t="shared" si="190"/>
        <v>-</v>
      </c>
    </row>
    <row r="747" spans="1:6" ht="12.75" customHeight="1" x14ac:dyDescent="0.2">
      <c r="A747" s="54">
        <v>34238</v>
      </c>
      <c r="B747" s="88" t="s">
        <v>1471</v>
      </c>
      <c r="C747" s="55" t="s">
        <v>1472</v>
      </c>
      <c r="D747" s="284"/>
      <c r="E747" s="284"/>
      <c r="F747" s="57" t="str">
        <f t="shared" si="190"/>
        <v>-</v>
      </c>
    </row>
    <row r="748" spans="1:6" ht="24" x14ac:dyDescent="0.2">
      <c r="A748" s="54">
        <v>34273</v>
      </c>
      <c r="B748" s="88" t="s">
        <v>1473</v>
      </c>
      <c r="C748" s="55" t="s">
        <v>1474</v>
      </c>
      <c r="D748" s="284"/>
      <c r="E748" s="284"/>
      <c r="F748" s="57" t="str">
        <f t="shared" si="190"/>
        <v>-</v>
      </c>
    </row>
    <row r="749" spans="1:6" ht="12.75" customHeight="1" x14ac:dyDescent="0.2">
      <c r="A749" s="54">
        <v>34274</v>
      </c>
      <c r="B749" s="88" t="s">
        <v>1475</v>
      </c>
      <c r="C749" s="55" t="s">
        <v>1476</v>
      </c>
      <c r="D749" s="284"/>
      <c r="E749" s="284"/>
      <c r="F749" s="57" t="str">
        <f t="shared" si="190"/>
        <v>-</v>
      </c>
    </row>
    <row r="750" spans="1:6" ht="12.75" customHeight="1" x14ac:dyDescent="0.2">
      <c r="A750" s="54">
        <v>34275</v>
      </c>
      <c r="B750" s="88" t="s">
        <v>1477</v>
      </c>
      <c r="C750" s="55" t="s">
        <v>1478</v>
      </c>
      <c r="D750" s="284"/>
      <c r="E750" s="284"/>
      <c r="F750" s="57" t="str">
        <f t="shared" si="190"/>
        <v>-</v>
      </c>
    </row>
    <row r="751" spans="1:6" ht="12.75" customHeight="1" x14ac:dyDescent="0.2">
      <c r="A751" s="54">
        <v>34281</v>
      </c>
      <c r="B751" s="88" t="s">
        <v>1479</v>
      </c>
      <c r="C751" s="55" t="s">
        <v>1480</v>
      </c>
      <c r="D751" s="284"/>
      <c r="E751" s="284"/>
      <c r="F751" s="57" t="str">
        <f t="shared" si="190"/>
        <v>-</v>
      </c>
    </row>
    <row r="752" spans="1:6" ht="12.75" customHeight="1" x14ac:dyDescent="0.2">
      <c r="A752" s="54">
        <v>34282</v>
      </c>
      <c r="B752" s="88" t="s">
        <v>1481</v>
      </c>
      <c r="C752" s="55" t="s">
        <v>1482</v>
      </c>
      <c r="D752" s="284"/>
      <c r="E752" s="284"/>
      <c r="F752" s="57" t="str">
        <f t="shared" si="190"/>
        <v>-</v>
      </c>
    </row>
    <row r="753" spans="1:6" ht="12.75" customHeight="1" x14ac:dyDescent="0.2">
      <c r="A753" s="54">
        <v>34283</v>
      </c>
      <c r="B753" s="88" t="s">
        <v>1483</v>
      </c>
      <c r="C753" s="55" t="s">
        <v>1484</v>
      </c>
      <c r="D753" s="284"/>
      <c r="E753" s="284"/>
      <c r="F753" s="57" t="str">
        <f t="shared" si="190"/>
        <v>-</v>
      </c>
    </row>
    <row r="754" spans="1:6" ht="12.75" customHeight="1" x14ac:dyDescent="0.2">
      <c r="A754" s="54">
        <v>34284</v>
      </c>
      <c r="B754" s="88" t="s">
        <v>1485</v>
      </c>
      <c r="C754" s="55" t="s">
        <v>1486</v>
      </c>
      <c r="D754" s="284"/>
      <c r="E754" s="284"/>
      <c r="F754" s="57" t="str">
        <f t="shared" si="190"/>
        <v>-</v>
      </c>
    </row>
    <row r="755" spans="1:6" ht="12.75" customHeight="1" x14ac:dyDescent="0.2">
      <c r="A755" s="54">
        <v>34285</v>
      </c>
      <c r="B755" s="88" t="s">
        <v>1487</v>
      </c>
      <c r="C755" s="55" t="s">
        <v>1488</v>
      </c>
      <c r="D755" s="284"/>
      <c r="E755" s="284"/>
      <c r="F755" s="57" t="str">
        <f t="shared" si="190"/>
        <v>-</v>
      </c>
    </row>
    <row r="756" spans="1:6" ht="24" x14ac:dyDescent="0.2">
      <c r="A756" s="54">
        <v>34286</v>
      </c>
      <c r="B756" s="229" t="s">
        <v>1489</v>
      </c>
      <c r="C756" s="55" t="s">
        <v>1490</v>
      </c>
      <c r="D756" s="284"/>
      <c r="E756" s="284"/>
      <c r="F756" s="57" t="str">
        <f t="shared" si="190"/>
        <v>-</v>
      </c>
    </row>
    <row r="757" spans="1:6" ht="24" x14ac:dyDescent="0.2">
      <c r="A757" s="54">
        <v>34287</v>
      </c>
      <c r="B757" s="88" t="s">
        <v>1491</v>
      </c>
      <c r="C757" s="55" t="s">
        <v>1492</v>
      </c>
      <c r="D757" s="284"/>
      <c r="E757" s="284"/>
      <c r="F757" s="57" t="str">
        <f t="shared" si="190"/>
        <v>-</v>
      </c>
    </row>
    <row r="758" spans="1:6" ht="12.75" customHeight="1" x14ac:dyDescent="0.2">
      <c r="A758" s="54">
        <v>34341</v>
      </c>
      <c r="B758" s="88" t="s">
        <v>1493</v>
      </c>
      <c r="C758" s="55" t="s">
        <v>1494</v>
      </c>
      <c r="D758" s="284"/>
      <c r="E758" s="284"/>
      <c r="F758" s="57" t="str">
        <f t="shared" si="190"/>
        <v>-</v>
      </c>
    </row>
    <row r="759" spans="1:6" ht="12.75" customHeight="1" x14ac:dyDescent="0.2">
      <c r="A759" s="54">
        <v>35231</v>
      </c>
      <c r="B759" s="88" t="s">
        <v>1495</v>
      </c>
      <c r="C759" s="55" t="s">
        <v>1496</v>
      </c>
      <c r="D759" s="284"/>
      <c r="E759" s="284"/>
      <c r="F759" s="57" t="str">
        <f t="shared" si="190"/>
        <v>-</v>
      </c>
    </row>
    <row r="760" spans="1:6" ht="12.75" customHeight="1" x14ac:dyDescent="0.2">
      <c r="A760" s="54">
        <v>35232</v>
      </c>
      <c r="B760" s="88" t="s">
        <v>1497</v>
      </c>
      <c r="C760" s="55" t="s">
        <v>1498</v>
      </c>
      <c r="D760" s="284"/>
      <c r="E760" s="284"/>
      <c r="F760" s="57" t="str">
        <f t="shared" si="190"/>
        <v>-</v>
      </c>
    </row>
    <row r="761" spans="1:6" ht="12.75" customHeight="1" x14ac:dyDescent="0.2">
      <c r="A761" s="54">
        <v>36313</v>
      </c>
      <c r="B761" s="88" t="s">
        <v>1499</v>
      </c>
      <c r="C761" s="55" t="s">
        <v>1500</v>
      </c>
      <c r="D761" s="284"/>
      <c r="E761" s="284"/>
      <c r="F761" s="57" t="str">
        <f t="shared" si="190"/>
        <v>-</v>
      </c>
    </row>
    <row r="762" spans="1:6" ht="12.75" customHeight="1" x14ac:dyDescent="0.2">
      <c r="A762" s="54">
        <v>36314</v>
      </c>
      <c r="B762" s="88" t="s">
        <v>1501</v>
      </c>
      <c r="C762" s="55" t="s">
        <v>1502</v>
      </c>
      <c r="D762" s="284"/>
      <c r="E762" s="284"/>
      <c r="F762" s="57" t="str">
        <f t="shared" si="190"/>
        <v>-</v>
      </c>
    </row>
    <row r="763" spans="1:6" ht="12.75" customHeight="1" x14ac:dyDescent="0.2">
      <c r="A763" s="54">
        <v>36315</v>
      </c>
      <c r="B763" s="88" t="s">
        <v>1503</v>
      </c>
      <c r="C763" s="55" t="s">
        <v>1504</v>
      </c>
      <c r="D763" s="284"/>
      <c r="E763" s="284"/>
      <c r="F763" s="57" t="str">
        <f t="shared" si="190"/>
        <v>-</v>
      </c>
    </row>
    <row r="764" spans="1:6" ht="12.75" customHeight="1" x14ac:dyDescent="0.2">
      <c r="A764" s="54">
        <v>36316</v>
      </c>
      <c r="B764" s="88" t="s">
        <v>1505</v>
      </c>
      <c r="C764" s="55" t="s">
        <v>1506</v>
      </c>
      <c r="D764" s="284"/>
      <c r="E764" s="284"/>
      <c r="F764" s="57" t="str">
        <f t="shared" si="190"/>
        <v>-</v>
      </c>
    </row>
    <row r="765" spans="1:6" ht="12.75" customHeight="1" x14ac:dyDescent="0.2">
      <c r="A765" s="54">
        <v>36317</v>
      </c>
      <c r="B765" s="88" t="s">
        <v>1507</v>
      </c>
      <c r="C765" s="55" t="s">
        <v>1508</v>
      </c>
      <c r="D765" s="284"/>
      <c r="E765" s="284"/>
      <c r="F765" s="57" t="str">
        <f t="shared" si="190"/>
        <v>-</v>
      </c>
    </row>
    <row r="766" spans="1:6" ht="12.75" customHeight="1" x14ac:dyDescent="0.2">
      <c r="A766" s="54">
        <v>36318</v>
      </c>
      <c r="B766" s="88" t="s">
        <v>1509</v>
      </c>
      <c r="C766" s="55" t="s">
        <v>1510</v>
      </c>
      <c r="D766" s="284"/>
      <c r="E766" s="284"/>
      <c r="F766" s="57" t="str">
        <f t="shared" si="190"/>
        <v>-</v>
      </c>
    </row>
    <row r="767" spans="1:6" ht="24" x14ac:dyDescent="0.2">
      <c r="A767" s="54">
        <v>36319</v>
      </c>
      <c r="B767" s="229" t="s">
        <v>1511</v>
      </c>
      <c r="C767" s="55" t="s">
        <v>1512</v>
      </c>
      <c r="D767" s="284"/>
      <c r="E767" s="284"/>
      <c r="F767" s="57" t="str">
        <f t="shared" si="190"/>
        <v>-</v>
      </c>
    </row>
    <row r="768" spans="1:6" ht="12.75" customHeight="1" x14ac:dyDescent="0.2">
      <c r="A768" s="54">
        <v>36323</v>
      </c>
      <c r="B768" s="88" t="s">
        <v>1513</v>
      </c>
      <c r="C768" s="55" t="s">
        <v>1514</v>
      </c>
      <c r="D768" s="284"/>
      <c r="E768" s="284"/>
      <c r="F768" s="57" t="str">
        <f t="shared" si="190"/>
        <v>-</v>
      </c>
    </row>
    <row r="769" spans="1:6" ht="12.75" customHeight="1" x14ac:dyDescent="0.2">
      <c r="A769" s="54">
        <v>36324</v>
      </c>
      <c r="B769" s="88" t="s">
        <v>1515</v>
      </c>
      <c r="C769" s="55" t="s">
        <v>1516</v>
      </c>
      <c r="D769" s="284"/>
      <c r="E769" s="284"/>
      <c r="F769" s="57" t="str">
        <f t="shared" si="190"/>
        <v>-</v>
      </c>
    </row>
    <row r="770" spans="1:6" ht="12.75" customHeight="1" x14ac:dyDescent="0.2">
      <c r="A770" s="54">
        <v>36325</v>
      </c>
      <c r="B770" s="88" t="s">
        <v>1517</v>
      </c>
      <c r="C770" s="55" t="s">
        <v>1518</v>
      </c>
      <c r="D770" s="284"/>
      <c r="E770" s="284"/>
      <c r="F770" s="57" t="str">
        <f t="shared" si="190"/>
        <v>-</v>
      </c>
    </row>
    <row r="771" spans="1:6" ht="12.75" customHeight="1" x14ac:dyDescent="0.2">
      <c r="A771" s="54">
        <v>36326</v>
      </c>
      <c r="B771" s="88" t="s">
        <v>1519</v>
      </c>
      <c r="C771" s="55" t="s">
        <v>1520</v>
      </c>
      <c r="D771" s="284"/>
      <c r="E771" s="284"/>
      <c r="F771" s="57" t="str">
        <f t="shared" si="190"/>
        <v>-</v>
      </c>
    </row>
    <row r="772" spans="1:6" ht="12.75" customHeight="1" x14ac:dyDescent="0.2">
      <c r="A772" s="54">
        <v>36327</v>
      </c>
      <c r="B772" s="88" t="s">
        <v>1521</v>
      </c>
      <c r="C772" s="55" t="s">
        <v>1522</v>
      </c>
      <c r="D772" s="284"/>
      <c r="E772" s="284"/>
      <c r="F772" s="57" t="str">
        <f t="shared" si="190"/>
        <v>-</v>
      </c>
    </row>
    <row r="773" spans="1:6" ht="24" x14ac:dyDescent="0.2">
      <c r="A773" s="54">
        <v>36328</v>
      </c>
      <c r="B773" s="88" t="s">
        <v>1523</v>
      </c>
      <c r="C773" s="55" t="s">
        <v>1524</v>
      </c>
      <c r="D773" s="284"/>
      <c r="E773" s="284"/>
      <c r="F773" s="57" t="str">
        <f t="shared" si="190"/>
        <v>-</v>
      </c>
    </row>
    <row r="774" spans="1:6" ht="24" x14ac:dyDescent="0.2">
      <c r="A774" s="54">
        <v>36329</v>
      </c>
      <c r="B774" s="229" t="s">
        <v>1525</v>
      </c>
      <c r="C774" s="55" t="s">
        <v>1526</v>
      </c>
      <c r="D774" s="284"/>
      <c r="E774" s="284"/>
      <c r="F774" s="57" t="str">
        <f t="shared" si="190"/>
        <v>-</v>
      </c>
    </row>
    <row r="775" spans="1:6" ht="12.75" customHeight="1" x14ac:dyDescent="0.2">
      <c r="A775" s="58" t="s">
        <v>1527</v>
      </c>
      <c r="B775" s="274" t="s">
        <v>1528</v>
      </c>
      <c r="C775" s="59" t="s">
        <v>1527</v>
      </c>
      <c r="D775" s="284"/>
      <c r="E775" s="284"/>
      <c r="F775" s="57" t="str">
        <f t="shared" si="190"/>
        <v>-</v>
      </c>
    </row>
    <row r="776" spans="1:6" ht="12.75" customHeight="1" x14ac:dyDescent="0.2">
      <c r="A776" s="58" t="s">
        <v>1529</v>
      </c>
      <c r="B776" s="274" t="s">
        <v>1530</v>
      </c>
      <c r="C776" s="59" t="s">
        <v>1529</v>
      </c>
      <c r="D776" s="284"/>
      <c r="E776" s="284"/>
      <c r="F776" s="57" t="str">
        <f t="shared" si="190"/>
        <v>-</v>
      </c>
    </row>
    <row r="777" spans="1:6" ht="12.75" customHeight="1" x14ac:dyDescent="0.2">
      <c r="A777" s="58" t="s">
        <v>1531</v>
      </c>
      <c r="B777" s="274" t="s">
        <v>1532</v>
      </c>
      <c r="C777" s="59" t="s">
        <v>1531</v>
      </c>
      <c r="D777" s="284"/>
      <c r="E777" s="284"/>
      <c r="F777" s="57" t="str">
        <f t="shared" si="190"/>
        <v>-</v>
      </c>
    </row>
    <row r="778" spans="1:6" ht="12.75" customHeight="1" x14ac:dyDescent="0.2">
      <c r="A778" s="58" t="s">
        <v>1533</v>
      </c>
      <c r="B778" s="274" t="s">
        <v>1534</v>
      </c>
      <c r="C778" s="59" t="s">
        <v>1533</v>
      </c>
      <c r="D778" s="284"/>
      <c r="E778" s="284"/>
      <c r="F778" s="57" t="str">
        <f t="shared" si="190"/>
        <v>-</v>
      </c>
    </row>
    <row r="779" spans="1:6" ht="24" x14ac:dyDescent="0.2">
      <c r="A779" s="58" t="s">
        <v>1535</v>
      </c>
      <c r="B779" s="274" t="s">
        <v>1536</v>
      </c>
      <c r="C779" s="59" t="s">
        <v>1535</v>
      </c>
      <c r="D779" s="284"/>
      <c r="E779" s="284"/>
      <c r="F779" s="57" t="str">
        <f t="shared" si="190"/>
        <v>-</v>
      </c>
    </row>
    <row r="780" spans="1:6" ht="24" x14ac:dyDescent="0.2">
      <c r="A780" s="58" t="s">
        <v>1537</v>
      </c>
      <c r="B780" s="274" t="s">
        <v>1538</v>
      </c>
      <c r="C780" s="59" t="s">
        <v>1537</v>
      </c>
      <c r="D780" s="284"/>
      <c r="E780" s="284"/>
      <c r="F780" s="57" t="str">
        <f t="shared" si="190"/>
        <v>-</v>
      </c>
    </row>
    <row r="781" spans="1:6" ht="12.75" customHeight="1" x14ac:dyDescent="0.2">
      <c r="A781" s="58" t="s">
        <v>1539</v>
      </c>
      <c r="B781" s="274" t="s">
        <v>1540</v>
      </c>
      <c r="C781" s="59" t="s">
        <v>1539</v>
      </c>
      <c r="D781" s="284"/>
      <c r="E781" s="284"/>
      <c r="F781" s="57" t="str">
        <f t="shared" si="190"/>
        <v>-</v>
      </c>
    </row>
    <row r="782" spans="1:6" ht="24" x14ac:dyDescent="0.2">
      <c r="A782" s="58" t="s">
        <v>1541</v>
      </c>
      <c r="B782" s="274" t="s">
        <v>1542</v>
      </c>
      <c r="C782" s="59" t="s">
        <v>1541</v>
      </c>
      <c r="D782" s="284"/>
      <c r="E782" s="284"/>
      <c r="F782" s="57" t="str">
        <f t="shared" si="190"/>
        <v>-</v>
      </c>
    </row>
    <row r="783" spans="1:6" ht="12.75" customHeight="1" x14ac:dyDescent="0.2">
      <c r="A783" s="58" t="s">
        <v>1543</v>
      </c>
      <c r="B783" s="274" t="s">
        <v>1544</v>
      </c>
      <c r="C783" s="59" t="s">
        <v>1543</v>
      </c>
      <c r="D783" s="284"/>
      <c r="E783" s="284"/>
      <c r="F783" s="57" t="str">
        <f t="shared" si="190"/>
        <v>-</v>
      </c>
    </row>
    <row r="784" spans="1:6" ht="12.75" customHeight="1" x14ac:dyDescent="0.2">
      <c r="A784" s="58" t="s">
        <v>1545</v>
      </c>
      <c r="B784" s="274" t="s">
        <v>1546</v>
      </c>
      <c r="C784" s="59" t="s">
        <v>1545</v>
      </c>
      <c r="D784" s="284"/>
      <c r="E784" s="284"/>
      <c r="F784" s="57" t="str">
        <f t="shared" si="190"/>
        <v>-</v>
      </c>
    </row>
    <row r="785" spans="1:6" ht="24" x14ac:dyDescent="0.2">
      <c r="A785" s="58" t="s">
        <v>1547</v>
      </c>
      <c r="B785" s="274" t="s">
        <v>1548</v>
      </c>
      <c r="C785" s="59" t="s">
        <v>1547</v>
      </c>
      <c r="D785" s="284"/>
      <c r="E785" s="284"/>
      <c r="F785" s="57" t="str">
        <f t="shared" si="190"/>
        <v>-</v>
      </c>
    </row>
    <row r="786" spans="1:6" ht="24" x14ac:dyDescent="0.2">
      <c r="A786" s="58" t="s">
        <v>1549</v>
      </c>
      <c r="B786" s="274" t="s">
        <v>1550</v>
      </c>
      <c r="C786" s="59" t="s">
        <v>1549</v>
      </c>
      <c r="D786" s="284"/>
      <c r="E786" s="284"/>
      <c r="F786" s="57" t="str">
        <f t="shared" si="190"/>
        <v>-</v>
      </c>
    </row>
    <row r="787" spans="1:6" ht="24" x14ac:dyDescent="0.2">
      <c r="A787" s="58" t="s">
        <v>1551</v>
      </c>
      <c r="B787" s="274" t="s">
        <v>1552</v>
      </c>
      <c r="C787" s="59" t="s">
        <v>1551</v>
      </c>
      <c r="D787" s="284"/>
      <c r="E787" s="284"/>
      <c r="F787" s="57" t="str">
        <f t="shared" si="190"/>
        <v>-</v>
      </c>
    </row>
    <row r="788" spans="1:6" ht="24" x14ac:dyDescent="0.2">
      <c r="A788" s="58" t="s">
        <v>1553</v>
      </c>
      <c r="B788" s="274" t="s">
        <v>1554</v>
      </c>
      <c r="C788" s="59" t="s">
        <v>1553</v>
      </c>
      <c r="D788" s="284"/>
      <c r="E788" s="284"/>
      <c r="F788" s="57" t="str">
        <f t="shared" si="190"/>
        <v>-</v>
      </c>
    </row>
    <row r="789" spans="1:6" ht="24" x14ac:dyDescent="0.2">
      <c r="A789" s="58" t="s">
        <v>1555</v>
      </c>
      <c r="B789" s="274" t="s">
        <v>1556</v>
      </c>
      <c r="C789" s="59" t="s">
        <v>1555</v>
      </c>
      <c r="D789" s="284"/>
      <c r="E789" s="284"/>
      <c r="F789" s="57" t="str">
        <f t="shared" si="190"/>
        <v>-</v>
      </c>
    </row>
    <row r="790" spans="1:6" ht="24" x14ac:dyDescent="0.2">
      <c r="A790" s="54" t="s">
        <v>1557</v>
      </c>
      <c r="B790" s="88" t="s">
        <v>1558</v>
      </c>
      <c r="C790" s="55" t="s">
        <v>1557</v>
      </c>
      <c r="D790" s="284"/>
      <c r="E790" s="284"/>
      <c r="F790" s="57" t="str">
        <f t="shared" si="190"/>
        <v>-</v>
      </c>
    </row>
    <row r="791" spans="1:6" ht="24" x14ac:dyDescent="0.2">
      <c r="A791" s="54" t="s">
        <v>1559</v>
      </c>
      <c r="B791" s="88" t="s">
        <v>1560</v>
      </c>
      <c r="C791" s="55" t="s">
        <v>1559</v>
      </c>
      <c r="D791" s="284"/>
      <c r="E791" s="284"/>
      <c r="F791" s="57" t="str">
        <f t="shared" si="190"/>
        <v>-</v>
      </c>
    </row>
    <row r="792" spans="1:6" ht="24" x14ac:dyDescent="0.2">
      <c r="A792" s="54" t="s">
        <v>1561</v>
      </c>
      <c r="B792" s="88" t="s">
        <v>1562</v>
      </c>
      <c r="C792" s="55" t="s">
        <v>1561</v>
      </c>
      <c r="D792" s="284"/>
      <c r="E792" s="284"/>
      <c r="F792" s="57" t="str">
        <f t="shared" si="190"/>
        <v>-</v>
      </c>
    </row>
    <row r="793" spans="1:6" ht="24" x14ac:dyDescent="0.2">
      <c r="A793" s="54" t="s">
        <v>1563</v>
      </c>
      <c r="B793" s="88" t="s">
        <v>1564</v>
      </c>
      <c r="C793" s="55" t="s">
        <v>1563</v>
      </c>
      <c r="D793" s="284"/>
      <c r="E793" s="284"/>
      <c r="F793" s="57" t="str">
        <f t="shared" si="190"/>
        <v>-</v>
      </c>
    </row>
    <row r="794" spans="1:6" ht="12.75" customHeight="1" x14ac:dyDescent="0.2">
      <c r="A794" s="54" t="s">
        <v>1565</v>
      </c>
      <c r="B794" s="88" t="s">
        <v>1566</v>
      </c>
      <c r="C794" s="55" t="s">
        <v>1565</v>
      </c>
      <c r="D794" s="284"/>
      <c r="E794" s="284"/>
      <c r="F794" s="57" t="str">
        <f t="shared" si="190"/>
        <v>-</v>
      </c>
    </row>
    <row r="795" spans="1:6" ht="12.75" customHeight="1" x14ac:dyDescent="0.2">
      <c r="A795" s="54" t="s">
        <v>1567</v>
      </c>
      <c r="B795" s="88" t="s">
        <v>1568</v>
      </c>
      <c r="C795" s="55" t="s">
        <v>1567</v>
      </c>
      <c r="D795" s="284"/>
      <c r="E795" s="284"/>
      <c r="F795" s="57" t="str">
        <f t="shared" si="190"/>
        <v>-</v>
      </c>
    </row>
    <row r="796" spans="1:6" ht="12.75" customHeight="1" x14ac:dyDescent="0.2">
      <c r="A796" s="54" t="s">
        <v>1569</v>
      </c>
      <c r="B796" s="88" t="s">
        <v>1570</v>
      </c>
      <c r="C796" s="55" t="s">
        <v>1569</v>
      </c>
      <c r="D796" s="284"/>
      <c r="E796" s="284"/>
      <c r="F796" s="57" t="str">
        <f t="shared" si="190"/>
        <v>-</v>
      </c>
    </row>
    <row r="797" spans="1:6" ht="24" x14ac:dyDescent="0.2">
      <c r="A797" s="54" t="s">
        <v>1571</v>
      </c>
      <c r="B797" s="88" t="s">
        <v>1572</v>
      </c>
      <c r="C797" s="55" t="s">
        <v>1571</v>
      </c>
      <c r="D797" s="284"/>
      <c r="E797" s="284"/>
      <c r="F797" s="57" t="str">
        <f t="shared" si="190"/>
        <v>-</v>
      </c>
    </row>
    <row r="798" spans="1:6" ht="24" x14ac:dyDescent="0.2">
      <c r="A798" s="54" t="s">
        <v>1573</v>
      </c>
      <c r="B798" s="88" t="s">
        <v>1574</v>
      </c>
      <c r="C798" s="55" t="s">
        <v>1573</v>
      </c>
      <c r="D798" s="284"/>
      <c r="E798" s="284"/>
      <c r="F798" s="57" t="str">
        <f t="shared" si="190"/>
        <v>-</v>
      </c>
    </row>
    <row r="799" spans="1:6" ht="24" x14ac:dyDescent="0.2">
      <c r="A799" s="54" t="s">
        <v>1575</v>
      </c>
      <c r="B799" s="88" t="s">
        <v>1576</v>
      </c>
      <c r="C799" s="55" t="s">
        <v>1575</v>
      </c>
      <c r="D799" s="284"/>
      <c r="E799" s="284"/>
      <c r="F799" s="57" t="str">
        <f t="shared" si="190"/>
        <v>-</v>
      </c>
    </row>
    <row r="800" spans="1:6" ht="24" x14ac:dyDescent="0.2">
      <c r="A800" s="54" t="s">
        <v>1577</v>
      </c>
      <c r="B800" s="88" t="s">
        <v>1578</v>
      </c>
      <c r="C800" s="55" t="s">
        <v>1577</v>
      </c>
      <c r="D800" s="284"/>
      <c r="E800" s="284"/>
      <c r="F800" s="57" t="str">
        <f t="shared" si="190"/>
        <v>-</v>
      </c>
    </row>
    <row r="801" spans="1:6" ht="24" x14ac:dyDescent="0.2">
      <c r="A801" s="54" t="s">
        <v>1579</v>
      </c>
      <c r="B801" s="88" t="s">
        <v>1580</v>
      </c>
      <c r="C801" s="55" t="s">
        <v>1579</v>
      </c>
      <c r="D801" s="284"/>
      <c r="E801" s="284"/>
      <c r="F801" s="57" t="str">
        <f t="shared" si="190"/>
        <v>-</v>
      </c>
    </row>
    <row r="802" spans="1:6" ht="24" x14ac:dyDescent="0.2">
      <c r="A802" s="54" t="s">
        <v>1581</v>
      </c>
      <c r="B802" s="88" t="s">
        <v>1582</v>
      </c>
      <c r="C802" s="55" t="s">
        <v>1581</v>
      </c>
      <c r="D802" s="284"/>
      <c r="E802" s="284"/>
      <c r="F802" s="57" t="str">
        <f t="shared" si="190"/>
        <v>-</v>
      </c>
    </row>
    <row r="803" spans="1:6" ht="24" x14ac:dyDescent="0.2">
      <c r="A803" s="54" t="s">
        <v>1583</v>
      </c>
      <c r="B803" s="88" t="s">
        <v>1584</v>
      </c>
      <c r="C803" s="55" t="s">
        <v>1583</v>
      </c>
      <c r="D803" s="284"/>
      <c r="E803" s="284"/>
      <c r="F803" s="57" t="str">
        <f t="shared" si="190"/>
        <v>-</v>
      </c>
    </row>
    <row r="804" spans="1:6" ht="12.75" customHeight="1" x14ac:dyDescent="0.2">
      <c r="A804" s="54" t="s">
        <v>1585</v>
      </c>
      <c r="B804" s="88" t="s">
        <v>1586</v>
      </c>
      <c r="C804" s="55" t="s">
        <v>1585</v>
      </c>
      <c r="D804" s="284"/>
      <c r="E804" s="284"/>
      <c r="F804" s="57" t="str">
        <f t="shared" si="190"/>
        <v>-</v>
      </c>
    </row>
    <row r="805" spans="1:6" ht="12.75" customHeight="1" x14ac:dyDescent="0.2">
      <c r="A805" s="54" t="s">
        <v>1587</v>
      </c>
      <c r="B805" s="88" t="s">
        <v>1588</v>
      </c>
      <c r="C805" s="55" t="s">
        <v>1587</v>
      </c>
      <c r="D805" s="284"/>
      <c r="E805" s="284"/>
      <c r="F805" s="57" t="str">
        <f t="shared" si="190"/>
        <v>-</v>
      </c>
    </row>
    <row r="806" spans="1:6" ht="24" x14ac:dyDescent="0.2">
      <c r="A806" s="54" t="s">
        <v>1589</v>
      </c>
      <c r="B806" s="88" t="s">
        <v>1590</v>
      </c>
      <c r="C806" s="55" t="s">
        <v>1589</v>
      </c>
      <c r="D806" s="284"/>
      <c r="E806" s="284"/>
      <c r="F806" s="57" t="str">
        <f t="shared" si="190"/>
        <v>-</v>
      </c>
    </row>
    <row r="807" spans="1:6" ht="24" x14ac:dyDescent="0.2">
      <c r="A807" s="54" t="s">
        <v>1591</v>
      </c>
      <c r="B807" s="88" t="s">
        <v>1592</v>
      </c>
      <c r="C807" s="55" t="s">
        <v>1591</v>
      </c>
      <c r="D807" s="284"/>
      <c r="E807" s="284"/>
      <c r="F807" s="57" t="str">
        <f t="shared" si="190"/>
        <v>-</v>
      </c>
    </row>
    <row r="808" spans="1:6" ht="12.75" customHeight="1" x14ac:dyDescent="0.2">
      <c r="A808" s="54" t="s">
        <v>1593</v>
      </c>
      <c r="B808" s="88" t="s">
        <v>1594</v>
      </c>
      <c r="C808" s="55" t="s">
        <v>1593</v>
      </c>
      <c r="D808" s="284"/>
      <c r="E808" s="284"/>
      <c r="F808" s="57" t="str">
        <f t="shared" si="190"/>
        <v>-</v>
      </c>
    </row>
    <row r="809" spans="1:6" ht="12.75" customHeight="1" x14ac:dyDescent="0.2">
      <c r="A809" s="54" t="s">
        <v>1595</v>
      </c>
      <c r="B809" s="88" t="s">
        <v>1596</v>
      </c>
      <c r="C809" s="55" t="s">
        <v>1595</v>
      </c>
      <c r="D809" s="284"/>
      <c r="E809" s="284"/>
      <c r="F809" s="57" t="str">
        <f t="shared" si="190"/>
        <v>-</v>
      </c>
    </row>
    <row r="810" spans="1:6" ht="12.75" customHeight="1" x14ac:dyDescent="0.2">
      <c r="A810" s="54" t="s">
        <v>1597</v>
      </c>
      <c r="B810" s="88" t="s">
        <v>1598</v>
      </c>
      <c r="C810" s="55" t="s">
        <v>1597</v>
      </c>
      <c r="D810" s="284"/>
      <c r="E810" s="284"/>
      <c r="F810" s="57" t="str">
        <f t="shared" si="190"/>
        <v>-</v>
      </c>
    </row>
    <row r="811" spans="1:6" ht="12.75" customHeight="1" x14ac:dyDescent="0.2">
      <c r="A811" s="54" t="s">
        <v>1599</v>
      </c>
      <c r="B811" s="88" t="s">
        <v>1600</v>
      </c>
      <c r="C811" s="55" t="s">
        <v>1599</v>
      </c>
      <c r="D811" s="284"/>
      <c r="E811" s="284"/>
      <c r="F811" s="57" t="str">
        <f t="shared" si="190"/>
        <v>-</v>
      </c>
    </row>
    <row r="812" spans="1:6" ht="12.75" customHeight="1" x14ac:dyDescent="0.2">
      <c r="A812" s="54" t="s">
        <v>1601</v>
      </c>
      <c r="B812" s="88" t="s">
        <v>1602</v>
      </c>
      <c r="C812" s="55" t="s">
        <v>1601</v>
      </c>
      <c r="D812" s="284"/>
      <c r="E812" s="284"/>
      <c r="F812" s="57" t="str">
        <f t="shared" si="190"/>
        <v>-</v>
      </c>
    </row>
    <row r="813" spans="1:6" ht="12.75" customHeight="1" x14ac:dyDescent="0.2">
      <c r="A813" s="54" t="s">
        <v>1603</v>
      </c>
      <c r="B813" s="88" t="s">
        <v>1604</v>
      </c>
      <c r="C813" s="55" t="s">
        <v>1603</v>
      </c>
      <c r="D813" s="284"/>
      <c r="E813" s="284"/>
      <c r="F813" s="57" t="str">
        <f t="shared" si="190"/>
        <v>-</v>
      </c>
    </row>
    <row r="814" spans="1:6" ht="12.75" customHeight="1" x14ac:dyDescent="0.2">
      <c r="A814" s="54" t="s">
        <v>1605</v>
      </c>
      <c r="B814" s="88" t="s">
        <v>1606</v>
      </c>
      <c r="C814" s="55" t="s">
        <v>1605</v>
      </c>
      <c r="D814" s="284"/>
      <c r="E814" s="284"/>
      <c r="F814" s="57" t="str">
        <f t="shared" si="190"/>
        <v>-</v>
      </c>
    </row>
    <row r="815" spans="1:6" ht="12.75" customHeight="1" x14ac:dyDescent="0.2">
      <c r="A815" s="54" t="s">
        <v>1607</v>
      </c>
      <c r="B815" s="88" t="s">
        <v>1608</v>
      </c>
      <c r="C815" s="55" t="s">
        <v>1607</v>
      </c>
      <c r="D815" s="284"/>
      <c r="E815" s="284"/>
      <c r="F815" s="57" t="str">
        <f t="shared" si="190"/>
        <v>-</v>
      </c>
    </row>
    <row r="816" spans="1:6" ht="12.75" customHeight="1" x14ac:dyDescent="0.2">
      <c r="A816" s="54" t="s">
        <v>1609</v>
      </c>
      <c r="B816" s="88" t="s">
        <v>1610</v>
      </c>
      <c r="C816" s="55" t="s">
        <v>1609</v>
      </c>
      <c r="D816" s="284"/>
      <c r="E816" s="284"/>
      <c r="F816" s="57" t="str">
        <f t="shared" si="190"/>
        <v>-</v>
      </c>
    </row>
    <row r="817" spans="1:6" ht="12.75" customHeight="1" x14ac:dyDescent="0.2">
      <c r="A817" s="54" t="s">
        <v>1611</v>
      </c>
      <c r="B817" s="88" t="s">
        <v>1612</v>
      </c>
      <c r="C817" s="55" t="s">
        <v>1611</v>
      </c>
      <c r="D817" s="284"/>
      <c r="E817" s="284"/>
      <c r="F817" s="57" t="str">
        <f t="shared" si="190"/>
        <v>-</v>
      </c>
    </row>
    <row r="818" spans="1:6" ht="12.75" customHeight="1" x14ac:dyDescent="0.2">
      <c r="A818" s="54" t="s">
        <v>1613</v>
      </c>
      <c r="B818" s="88" t="s">
        <v>1614</v>
      </c>
      <c r="C818" s="55" t="s">
        <v>1613</v>
      </c>
      <c r="D818" s="284"/>
      <c r="E818" s="284"/>
      <c r="F818" s="57" t="str">
        <f t="shared" si="190"/>
        <v>-</v>
      </c>
    </row>
    <row r="819" spans="1:6" ht="12.75" customHeight="1" x14ac:dyDescent="0.2">
      <c r="A819" s="54">
        <v>37215</v>
      </c>
      <c r="B819" s="88" t="s">
        <v>1615</v>
      </c>
      <c r="C819" s="55" t="s">
        <v>1616</v>
      </c>
      <c r="D819" s="284"/>
      <c r="E819" s="284"/>
      <c r="F819" s="57" t="str">
        <f t="shared" si="190"/>
        <v>-</v>
      </c>
    </row>
    <row r="820" spans="1:6" ht="24" x14ac:dyDescent="0.2">
      <c r="A820" s="54">
        <v>37216</v>
      </c>
      <c r="B820" s="229" t="s">
        <v>1617</v>
      </c>
      <c r="C820" s="55" t="s">
        <v>1618</v>
      </c>
      <c r="D820" s="284"/>
      <c r="E820" s="284"/>
      <c r="F820" s="57" t="str">
        <f t="shared" si="190"/>
        <v>-</v>
      </c>
    </row>
    <row r="821" spans="1:6" ht="12.75" customHeight="1" x14ac:dyDescent="0.2">
      <c r="A821" s="54">
        <v>37217</v>
      </c>
      <c r="B821" s="88" t="s">
        <v>1619</v>
      </c>
      <c r="C821" s="55" t="s">
        <v>1620</v>
      </c>
      <c r="D821" s="284"/>
      <c r="E821" s="284"/>
      <c r="F821" s="57" t="str">
        <f t="shared" si="190"/>
        <v>-</v>
      </c>
    </row>
    <row r="822" spans="1:6" ht="12.75" customHeight="1" x14ac:dyDescent="0.2">
      <c r="A822" s="54">
        <v>37218</v>
      </c>
      <c r="B822" s="88" t="s">
        <v>1621</v>
      </c>
      <c r="C822" s="55" t="s">
        <v>1622</v>
      </c>
      <c r="D822" s="284"/>
      <c r="E822" s="284"/>
      <c r="F822" s="57" t="str">
        <f t="shared" si="190"/>
        <v>-</v>
      </c>
    </row>
    <row r="823" spans="1:6" ht="12.75" customHeight="1" x14ac:dyDescent="0.2">
      <c r="A823" s="54">
        <v>37219</v>
      </c>
      <c r="B823" s="88" t="s">
        <v>1623</v>
      </c>
      <c r="C823" s="55" t="s">
        <v>1624</v>
      </c>
      <c r="D823" s="284"/>
      <c r="E823" s="284"/>
      <c r="F823" s="57" t="str">
        <f t="shared" si="190"/>
        <v>-</v>
      </c>
    </row>
    <row r="824" spans="1:6" ht="12.75" customHeight="1" x14ac:dyDescent="0.2">
      <c r="A824" s="54">
        <v>37221</v>
      </c>
      <c r="B824" s="88" t="s">
        <v>1625</v>
      </c>
      <c r="C824" s="55" t="s">
        <v>1626</v>
      </c>
      <c r="D824" s="284"/>
      <c r="E824" s="284"/>
      <c r="F824" s="57" t="str">
        <f t="shared" si="190"/>
        <v>-</v>
      </c>
    </row>
    <row r="825" spans="1:6" ht="12.75" customHeight="1" x14ac:dyDescent="0.2">
      <c r="A825" s="54" t="s">
        <v>1627</v>
      </c>
      <c r="B825" s="88" t="s">
        <v>1604</v>
      </c>
      <c r="C825" s="55" t="s">
        <v>1627</v>
      </c>
      <c r="D825" s="284"/>
      <c r="E825" s="284"/>
      <c r="F825" s="57" t="str">
        <f t="shared" si="190"/>
        <v>-</v>
      </c>
    </row>
    <row r="826" spans="1:6" ht="12.75" customHeight="1" x14ac:dyDescent="0.2">
      <c r="A826" s="54" t="s">
        <v>1628</v>
      </c>
      <c r="B826" s="88" t="s">
        <v>1629</v>
      </c>
      <c r="C826" s="55" t="s">
        <v>1628</v>
      </c>
      <c r="D826" s="284"/>
      <c r="E826" s="284"/>
      <c r="F826" s="57" t="str">
        <f t="shared" si="190"/>
        <v>-</v>
      </c>
    </row>
    <row r="827" spans="1:6" ht="12.75" customHeight="1" x14ac:dyDescent="0.2">
      <c r="A827" s="54" t="s">
        <v>1630</v>
      </c>
      <c r="B827" s="88" t="s">
        <v>1631</v>
      </c>
      <c r="C827" s="55" t="s">
        <v>1630</v>
      </c>
      <c r="D827" s="284"/>
      <c r="E827" s="284"/>
      <c r="F827" s="57" t="str">
        <f t="shared" si="190"/>
        <v>-</v>
      </c>
    </row>
    <row r="828" spans="1:6" ht="12.75" customHeight="1" x14ac:dyDescent="0.2">
      <c r="A828" s="54" t="s">
        <v>1632</v>
      </c>
      <c r="B828" s="88" t="s">
        <v>1633</v>
      </c>
      <c r="C828" s="55" t="s">
        <v>1632</v>
      </c>
      <c r="D828" s="284"/>
      <c r="E828" s="284"/>
      <c r="F828" s="57" t="str">
        <f t="shared" si="190"/>
        <v>-</v>
      </c>
    </row>
    <row r="829" spans="1:6" ht="12.75" customHeight="1" x14ac:dyDescent="0.2">
      <c r="A829" s="54">
        <v>38117</v>
      </c>
      <c r="B829" s="88" t="s">
        <v>1634</v>
      </c>
      <c r="C829" s="55" t="s">
        <v>1635</v>
      </c>
      <c r="D829" s="284"/>
      <c r="E829" s="284"/>
      <c r="F829" s="57" t="str">
        <f t="shared" si="190"/>
        <v>-</v>
      </c>
    </row>
    <row r="830" spans="1:6" ht="12.75" customHeight="1" x14ac:dyDescent="0.2">
      <c r="A830" s="54">
        <v>38612</v>
      </c>
      <c r="B830" s="88" t="s">
        <v>1636</v>
      </c>
      <c r="C830" s="55" t="s">
        <v>1637</v>
      </c>
      <c r="D830" s="284"/>
      <c r="E830" s="284"/>
      <c r="F830" s="57" t="str">
        <f t="shared" si="190"/>
        <v>-</v>
      </c>
    </row>
    <row r="831" spans="1:6" ht="12.75" customHeight="1" x14ac:dyDescent="0.2">
      <c r="A831" s="54">
        <v>38613</v>
      </c>
      <c r="B831" s="88" t="s">
        <v>1638</v>
      </c>
      <c r="C831" s="55" t="s">
        <v>1639</v>
      </c>
      <c r="D831" s="284"/>
      <c r="E831" s="284"/>
      <c r="F831" s="57" t="str">
        <f t="shared" si="190"/>
        <v>-</v>
      </c>
    </row>
    <row r="832" spans="1:6" ht="12.75" customHeight="1" x14ac:dyDescent="0.2">
      <c r="A832" s="54">
        <v>38614</v>
      </c>
      <c r="B832" s="88" t="s">
        <v>1640</v>
      </c>
      <c r="C832" s="55" t="s">
        <v>1641</v>
      </c>
      <c r="D832" s="284"/>
      <c r="E832" s="284"/>
      <c r="F832" s="57" t="str">
        <f t="shared" si="190"/>
        <v>-</v>
      </c>
    </row>
    <row r="833" spans="1:6" ht="12.75" customHeight="1" x14ac:dyDescent="0.2">
      <c r="A833" s="54">
        <v>38615</v>
      </c>
      <c r="B833" s="88" t="s">
        <v>1642</v>
      </c>
      <c r="C833" s="55" t="s">
        <v>1643</v>
      </c>
      <c r="D833" s="284"/>
      <c r="E833" s="284"/>
      <c r="F833" s="57" t="str">
        <f t="shared" si="190"/>
        <v>-</v>
      </c>
    </row>
    <row r="834" spans="1:6" ht="12.75" customHeight="1" x14ac:dyDescent="0.2">
      <c r="A834" s="54">
        <v>38622</v>
      </c>
      <c r="B834" s="88" t="s">
        <v>1644</v>
      </c>
      <c r="C834" s="55" t="s">
        <v>1645</v>
      </c>
      <c r="D834" s="284"/>
      <c r="E834" s="284"/>
      <c r="F834" s="57" t="str">
        <f t="shared" si="190"/>
        <v>-</v>
      </c>
    </row>
    <row r="835" spans="1:6" ht="12.75" customHeight="1" x14ac:dyDescent="0.2">
      <c r="A835" s="54">
        <v>38623</v>
      </c>
      <c r="B835" s="88" t="s">
        <v>1646</v>
      </c>
      <c r="C835" s="55" t="s">
        <v>1647</v>
      </c>
      <c r="D835" s="284"/>
      <c r="E835" s="284"/>
      <c r="F835" s="57" t="str">
        <f t="shared" si="190"/>
        <v>-</v>
      </c>
    </row>
    <row r="836" spans="1:6" ht="12.75" customHeight="1" x14ac:dyDescent="0.2">
      <c r="A836" s="54">
        <v>38624</v>
      </c>
      <c r="B836" s="88" t="s">
        <v>1648</v>
      </c>
      <c r="C836" s="55" t="s">
        <v>1649</v>
      </c>
      <c r="D836" s="284"/>
      <c r="E836" s="284"/>
      <c r="F836" s="57" t="str">
        <f t="shared" si="190"/>
        <v>-</v>
      </c>
    </row>
    <row r="837" spans="1:6" ht="12.75" customHeight="1" x14ac:dyDescent="0.2">
      <c r="A837" s="54">
        <v>38625</v>
      </c>
      <c r="B837" s="88" t="s">
        <v>1650</v>
      </c>
      <c r="C837" s="55" t="s">
        <v>1651</v>
      </c>
      <c r="D837" s="284"/>
      <c r="E837" s="284"/>
      <c r="F837" s="57" t="str">
        <f t="shared" si="190"/>
        <v>-</v>
      </c>
    </row>
    <row r="838" spans="1:6" ht="12.75" customHeight="1" x14ac:dyDescent="0.2">
      <c r="A838" s="54" t="s">
        <v>1652</v>
      </c>
      <c r="B838" s="88" t="s">
        <v>1653</v>
      </c>
      <c r="C838" s="55" t="s">
        <v>1652</v>
      </c>
      <c r="D838" s="284"/>
      <c r="E838" s="284"/>
      <c r="F838" s="57" t="str">
        <f t="shared" si="190"/>
        <v>-</v>
      </c>
    </row>
    <row r="839" spans="1:6" ht="12.75" customHeight="1" x14ac:dyDescent="0.2">
      <c r="A839" s="54">
        <v>38631</v>
      </c>
      <c r="B839" s="88" t="s">
        <v>1654</v>
      </c>
      <c r="C839" s="55" t="s">
        <v>1655</v>
      </c>
      <c r="D839" s="284"/>
      <c r="E839" s="284"/>
      <c r="F839" s="57" t="str">
        <f t="shared" si="190"/>
        <v>-</v>
      </c>
    </row>
    <row r="840" spans="1:6" ht="12.75" customHeight="1" x14ac:dyDescent="0.2">
      <c r="A840" s="54">
        <v>38632</v>
      </c>
      <c r="B840" s="88" t="s">
        <v>1656</v>
      </c>
      <c r="C840" s="55" t="s">
        <v>1657</v>
      </c>
      <c r="D840" s="284"/>
      <c r="E840" s="284"/>
      <c r="F840" s="57" t="str">
        <f t="shared" si="190"/>
        <v>-</v>
      </c>
    </row>
    <row r="841" spans="1:6" ht="12.75" customHeight="1" x14ac:dyDescent="0.2">
      <c r="A841" s="54">
        <v>38641</v>
      </c>
      <c r="B841" s="88" t="s">
        <v>1658</v>
      </c>
      <c r="C841" s="55" t="s">
        <v>1659</v>
      </c>
      <c r="D841" s="284"/>
      <c r="E841" s="284"/>
      <c r="F841" s="57" t="str">
        <f t="shared" si="190"/>
        <v>-</v>
      </c>
    </row>
    <row r="842" spans="1:6" ht="12.75" customHeight="1" x14ac:dyDescent="0.2">
      <c r="A842" s="54" t="s">
        <v>1660</v>
      </c>
      <c r="B842" s="88" t="s">
        <v>1661</v>
      </c>
      <c r="C842" s="55" t="s">
        <v>1660</v>
      </c>
      <c r="D842" s="284"/>
      <c r="E842" s="284"/>
      <c r="F842" s="57" t="str">
        <f t="shared" si="190"/>
        <v>-</v>
      </c>
    </row>
    <row r="843" spans="1:6" ht="24" x14ac:dyDescent="0.2">
      <c r="A843" s="58" t="s">
        <v>1662</v>
      </c>
      <c r="B843" s="98" t="s">
        <v>1663</v>
      </c>
      <c r="C843" s="59" t="s">
        <v>1662</v>
      </c>
      <c r="D843" s="284"/>
      <c r="E843" s="284"/>
      <c r="F843" s="57" t="str">
        <f t="shared" si="190"/>
        <v>-</v>
      </c>
    </row>
    <row r="844" spans="1:6" ht="24" x14ac:dyDescent="0.2">
      <c r="A844" s="58" t="s">
        <v>1664</v>
      </c>
      <c r="B844" s="98" t="s">
        <v>1665</v>
      </c>
      <c r="C844" s="59" t="s">
        <v>1664</v>
      </c>
      <c r="D844" s="284"/>
      <c r="E844" s="284"/>
      <c r="F844" s="57" t="str">
        <f t="shared" si="190"/>
        <v>-</v>
      </c>
    </row>
    <row r="845" spans="1:6" ht="12.75" customHeight="1" x14ac:dyDescent="0.2">
      <c r="A845" s="58" t="s">
        <v>1666</v>
      </c>
      <c r="B845" s="98" t="s">
        <v>1667</v>
      </c>
      <c r="C845" s="59" t="s">
        <v>1666</v>
      </c>
      <c r="D845" s="284"/>
      <c r="E845" s="284"/>
      <c r="F845" s="57" t="str">
        <f t="shared" si="190"/>
        <v>-</v>
      </c>
    </row>
    <row r="846" spans="1:6" ht="24" x14ac:dyDescent="0.2">
      <c r="A846" s="54">
        <v>81212</v>
      </c>
      <c r="B846" s="88" t="s">
        <v>1668</v>
      </c>
      <c r="C846" s="55" t="s">
        <v>1669</v>
      </c>
      <c r="D846" s="284"/>
      <c r="E846" s="284"/>
      <c r="F846" s="57" t="str">
        <f t="shared" si="190"/>
        <v>-</v>
      </c>
    </row>
    <row r="847" spans="1:6" ht="12.75" customHeight="1" x14ac:dyDescent="0.2">
      <c r="A847" s="54">
        <v>81322</v>
      </c>
      <c r="B847" s="88" t="s">
        <v>1670</v>
      </c>
      <c r="C847" s="55" t="s">
        <v>1671</v>
      </c>
      <c r="D847" s="284"/>
      <c r="E847" s="284"/>
      <c r="F847" s="57" t="str">
        <f t="shared" si="190"/>
        <v>-</v>
      </c>
    </row>
    <row r="848" spans="1:6" ht="24" x14ac:dyDescent="0.2">
      <c r="A848" s="54">
        <v>81332</v>
      </c>
      <c r="B848" s="88" t="s">
        <v>1672</v>
      </c>
      <c r="C848" s="55" t="s">
        <v>1673</v>
      </c>
      <c r="D848" s="284"/>
      <c r="E848" s="284"/>
      <c r="F848" s="57" t="str">
        <f t="shared" si="190"/>
        <v>-</v>
      </c>
    </row>
    <row r="849" spans="1:6" ht="24" x14ac:dyDescent="0.2">
      <c r="A849" s="54">
        <v>81342</v>
      </c>
      <c r="B849" s="88" t="s">
        <v>1674</v>
      </c>
      <c r="C849" s="55" t="s">
        <v>1675</v>
      </c>
      <c r="D849" s="284"/>
      <c r="E849" s="284"/>
      <c r="F849" s="57" t="str">
        <f t="shared" si="190"/>
        <v>-</v>
      </c>
    </row>
    <row r="850" spans="1:6" ht="12.75" customHeight="1" x14ac:dyDescent="0.2">
      <c r="A850" s="54">
        <v>81411</v>
      </c>
      <c r="B850" s="88" t="s">
        <v>1676</v>
      </c>
      <c r="C850" s="55" t="s">
        <v>1677</v>
      </c>
      <c r="D850" s="284"/>
      <c r="E850" s="284"/>
      <c r="F850" s="57" t="str">
        <f t="shared" si="190"/>
        <v>-</v>
      </c>
    </row>
    <row r="851" spans="1:6" ht="12.75" customHeight="1" x14ac:dyDescent="0.2">
      <c r="A851" s="54">
        <v>81412</v>
      </c>
      <c r="B851" s="88" t="s">
        <v>1678</v>
      </c>
      <c r="C851" s="55" t="s">
        <v>1679</v>
      </c>
      <c r="D851" s="284"/>
      <c r="E851" s="284"/>
      <c r="F851" s="57" t="str">
        <f t="shared" si="190"/>
        <v>-</v>
      </c>
    </row>
    <row r="852" spans="1:6" ht="24" x14ac:dyDescent="0.2">
      <c r="A852" s="54">
        <v>81532</v>
      </c>
      <c r="B852" s="229" t="s">
        <v>1680</v>
      </c>
      <c r="C852" s="55" t="s">
        <v>1681</v>
      </c>
      <c r="D852" s="284"/>
      <c r="E852" s="284"/>
      <c r="F852" s="57" t="str">
        <f t="shared" si="190"/>
        <v>-</v>
      </c>
    </row>
    <row r="853" spans="1:6" ht="24" x14ac:dyDescent="0.2">
      <c r="A853" s="54">
        <v>81542</v>
      </c>
      <c r="B853" s="229" t="s">
        <v>1682</v>
      </c>
      <c r="C853" s="55" t="s">
        <v>1683</v>
      </c>
      <c r="D853" s="284"/>
      <c r="E853" s="284"/>
      <c r="F853" s="57" t="str">
        <f t="shared" si="190"/>
        <v>-</v>
      </c>
    </row>
    <row r="854" spans="1:6" ht="24" x14ac:dyDescent="0.2">
      <c r="A854" s="54">
        <v>81552</v>
      </c>
      <c r="B854" s="88" t="s">
        <v>1684</v>
      </c>
      <c r="C854" s="55" t="s">
        <v>1685</v>
      </c>
      <c r="D854" s="284"/>
      <c r="E854" s="284"/>
      <c r="F854" s="57" t="str">
        <f t="shared" si="190"/>
        <v>-</v>
      </c>
    </row>
    <row r="855" spans="1:6" ht="24" x14ac:dyDescent="0.2">
      <c r="A855" s="54">
        <v>81631</v>
      </c>
      <c r="B855" s="229" t="s">
        <v>1686</v>
      </c>
      <c r="C855" s="55" t="s">
        <v>1687</v>
      </c>
      <c r="D855" s="284"/>
      <c r="E855" s="284"/>
      <c r="F855" s="57" t="str">
        <f t="shared" si="190"/>
        <v>-</v>
      </c>
    </row>
    <row r="856" spans="1:6" ht="24" x14ac:dyDescent="0.2">
      <c r="A856" s="54">
        <v>81632</v>
      </c>
      <c r="B856" s="88" t="s">
        <v>1688</v>
      </c>
      <c r="C856" s="55" t="s">
        <v>1689</v>
      </c>
      <c r="D856" s="284"/>
      <c r="E856" s="284"/>
      <c r="F856" s="57" t="str">
        <f t="shared" si="190"/>
        <v>-</v>
      </c>
    </row>
    <row r="857" spans="1:6" ht="12.75" customHeight="1" x14ac:dyDescent="0.2">
      <c r="A857" s="54">
        <v>81641</v>
      </c>
      <c r="B857" s="88" t="s">
        <v>1690</v>
      </c>
      <c r="C857" s="55" t="s">
        <v>1691</v>
      </c>
      <c r="D857" s="284"/>
      <c r="E857" s="284"/>
      <c r="F857" s="57" t="str">
        <f t="shared" si="190"/>
        <v>-</v>
      </c>
    </row>
    <row r="858" spans="1:6" ht="12.75" customHeight="1" x14ac:dyDescent="0.2">
      <c r="A858" s="54">
        <v>81642</v>
      </c>
      <c r="B858" s="88" t="s">
        <v>1692</v>
      </c>
      <c r="C858" s="55" t="s">
        <v>1693</v>
      </c>
      <c r="D858" s="284"/>
      <c r="E858" s="284"/>
      <c r="F858" s="57" t="str">
        <f t="shared" si="190"/>
        <v>-</v>
      </c>
    </row>
    <row r="859" spans="1:6" ht="12.75" customHeight="1" x14ac:dyDescent="0.2">
      <c r="A859" s="54">
        <v>81711</v>
      </c>
      <c r="B859" s="88" t="s">
        <v>1694</v>
      </c>
      <c r="C859" s="55" t="s">
        <v>1695</v>
      </c>
      <c r="D859" s="284"/>
      <c r="E859" s="284"/>
      <c r="F859" s="57" t="str">
        <f t="shared" si="190"/>
        <v>-</v>
      </c>
    </row>
    <row r="860" spans="1:6" ht="12.75" customHeight="1" x14ac:dyDescent="0.2">
      <c r="A860" s="54">
        <v>81712</v>
      </c>
      <c r="B860" s="88" t="s">
        <v>1696</v>
      </c>
      <c r="C860" s="55" t="s">
        <v>1697</v>
      </c>
      <c r="D860" s="284"/>
      <c r="E860" s="284"/>
      <c r="F860" s="57" t="str">
        <f t="shared" si="190"/>
        <v>-</v>
      </c>
    </row>
    <row r="861" spans="1:6" ht="12.75" customHeight="1" x14ac:dyDescent="0.2">
      <c r="A861" s="54">
        <v>81721</v>
      </c>
      <c r="B861" s="88" t="s">
        <v>1698</v>
      </c>
      <c r="C861" s="55" t="s">
        <v>1699</v>
      </c>
      <c r="D861" s="284"/>
      <c r="E861" s="284"/>
      <c r="F861" s="57" t="str">
        <f t="shared" si="190"/>
        <v>-</v>
      </c>
    </row>
    <row r="862" spans="1:6" ht="12.75" customHeight="1" x14ac:dyDescent="0.2">
      <c r="A862" s="54">
        <v>81722</v>
      </c>
      <c r="B862" s="88" t="s">
        <v>1700</v>
      </c>
      <c r="C862" s="55" t="s">
        <v>1701</v>
      </c>
      <c r="D862" s="284"/>
      <c r="E862" s="284"/>
      <c r="F862" s="57" t="str">
        <f t="shared" si="190"/>
        <v>-</v>
      </c>
    </row>
    <row r="863" spans="1:6" ht="12.75" customHeight="1" x14ac:dyDescent="0.2">
      <c r="A863" s="54">
        <v>81731</v>
      </c>
      <c r="B863" s="88" t="s">
        <v>1702</v>
      </c>
      <c r="C863" s="55" t="s">
        <v>1703</v>
      </c>
      <c r="D863" s="284"/>
      <c r="E863" s="284"/>
      <c r="F863" s="57" t="str">
        <f t="shared" si="190"/>
        <v>-</v>
      </c>
    </row>
    <row r="864" spans="1:6" ht="12.75" customHeight="1" x14ac:dyDescent="0.2">
      <c r="A864" s="54">
        <v>81732</v>
      </c>
      <c r="B864" s="88" t="s">
        <v>1704</v>
      </c>
      <c r="C864" s="55" t="s">
        <v>1705</v>
      </c>
      <c r="D864" s="284"/>
      <c r="E864" s="284"/>
      <c r="F864" s="57" t="str">
        <f t="shared" si="190"/>
        <v>-</v>
      </c>
    </row>
    <row r="865" spans="1:6" ht="12.75" customHeight="1" x14ac:dyDescent="0.2">
      <c r="A865" s="54">
        <v>81741</v>
      </c>
      <c r="B865" s="88" t="s">
        <v>1706</v>
      </c>
      <c r="C865" s="55" t="s">
        <v>1707</v>
      </c>
      <c r="D865" s="284"/>
      <c r="E865" s="284"/>
      <c r="F865" s="57" t="str">
        <f t="shared" si="190"/>
        <v>-</v>
      </c>
    </row>
    <row r="866" spans="1:6" ht="12.75" customHeight="1" x14ac:dyDescent="0.2">
      <c r="A866" s="54">
        <v>81742</v>
      </c>
      <c r="B866" s="88" t="s">
        <v>1708</v>
      </c>
      <c r="C866" s="55" t="s">
        <v>1709</v>
      </c>
      <c r="D866" s="284"/>
      <c r="E866" s="284"/>
      <c r="F866" s="57" t="str">
        <f t="shared" si="190"/>
        <v>-</v>
      </c>
    </row>
    <row r="867" spans="1:6" ht="12.75" customHeight="1" x14ac:dyDescent="0.2">
      <c r="A867" s="54">
        <v>81751</v>
      </c>
      <c r="B867" s="88" t="s">
        <v>1710</v>
      </c>
      <c r="C867" s="55" t="s">
        <v>1711</v>
      </c>
      <c r="D867" s="284"/>
      <c r="E867" s="284"/>
      <c r="F867" s="57" t="str">
        <f t="shared" si="190"/>
        <v>-</v>
      </c>
    </row>
    <row r="868" spans="1:6" ht="12.75" customHeight="1" x14ac:dyDescent="0.2">
      <c r="A868" s="54">
        <v>81752</v>
      </c>
      <c r="B868" s="88" t="s">
        <v>1712</v>
      </c>
      <c r="C868" s="55" t="s">
        <v>1713</v>
      </c>
      <c r="D868" s="284"/>
      <c r="E868" s="284"/>
      <c r="F868" s="57" t="str">
        <f t="shared" si="190"/>
        <v>-</v>
      </c>
    </row>
    <row r="869" spans="1:6" ht="24" x14ac:dyDescent="0.2">
      <c r="A869" s="54">
        <v>81761</v>
      </c>
      <c r="B869" s="229" t="s">
        <v>1714</v>
      </c>
      <c r="C869" s="55" t="s">
        <v>1715</v>
      </c>
      <c r="D869" s="284"/>
      <c r="E869" s="284"/>
      <c r="F869" s="57" t="str">
        <f t="shared" si="190"/>
        <v>-</v>
      </c>
    </row>
    <row r="870" spans="1:6" ht="24" x14ac:dyDescent="0.2">
      <c r="A870" s="54">
        <v>81762</v>
      </c>
      <c r="B870" s="229" t="s">
        <v>1716</v>
      </c>
      <c r="C870" s="55" t="s">
        <v>1717</v>
      </c>
      <c r="D870" s="284"/>
      <c r="E870" s="284"/>
      <c r="F870" s="57" t="str">
        <f t="shared" si="190"/>
        <v>-</v>
      </c>
    </row>
    <row r="871" spans="1:6" ht="24" x14ac:dyDescent="0.2">
      <c r="A871" s="54">
        <v>81771</v>
      </c>
      <c r="B871" s="88" t="s">
        <v>1718</v>
      </c>
      <c r="C871" s="55" t="s">
        <v>1719</v>
      </c>
      <c r="D871" s="284"/>
      <c r="E871" s="284"/>
      <c r="F871" s="57" t="str">
        <f t="shared" si="190"/>
        <v>-</v>
      </c>
    </row>
    <row r="872" spans="1:6" ht="24" x14ac:dyDescent="0.2">
      <c r="A872" s="54">
        <v>81772</v>
      </c>
      <c r="B872" s="88" t="s">
        <v>1720</v>
      </c>
      <c r="C872" s="55" t="s">
        <v>1721</v>
      </c>
      <c r="D872" s="284"/>
      <c r="E872" s="284"/>
      <c r="F872" s="57" t="str">
        <f t="shared" si="190"/>
        <v>-</v>
      </c>
    </row>
    <row r="873" spans="1:6" ht="12.75" customHeight="1" x14ac:dyDescent="0.2">
      <c r="A873" s="54">
        <v>82412</v>
      </c>
      <c r="B873" s="88" t="s">
        <v>1722</v>
      </c>
      <c r="C873" s="55" t="s">
        <v>1723</v>
      </c>
      <c r="D873" s="284"/>
      <c r="E873" s="284"/>
      <c r="F873" s="57" t="str">
        <f t="shared" si="190"/>
        <v>-</v>
      </c>
    </row>
    <row r="874" spans="1:6" ht="12.75" customHeight="1" x14ac:dyDescent="0.2">
      <c r="A874" s="54">
        <v>84132</v>
      </c>
      <c r="B874" s="88" t="s">
        <v>1724</v>
      </c>
      <c r="C874" s="55" t="s">
        <v>1725</v>
      </c>
      <c r="D874" s="284"/>
      <c r="E874" s="284"/>
      <c r="F874" s="57" t="str">
        <f t="shared" si="190"/>
        <v>-</v>
      </c>
    </row>
    <row r="875" spans="1:6" ht="12.75" customHeight="1" x14ac:dyDescent="0.2">
      <c r="A875" s="54">
        <v>84142</v>
      </c>
      <c r="B875" s="88" t="s">
        <v>1726</v>
      </c>
      <c r="C875" s="55" t="s">
        <v>1727</v>
      </c>
      <c r="D875" s="284"/>
      <c r="E875" s="284"/>
      <c r="F875" s="57" t="str">
        <f t="shared" si="190"/>
        <v>-</v>
      </c>
    </row>
    <row r="876" spans="1:6" ht="12.75" customHeight="1" x14ac:dyDescent="0.2">
      <c r="A876" s="54">
        <v>84152</v>
      </c>
      <c r="B876" s="88" t="s">
        <v>1728</v>
      </c>
      <c r="C876" s="55" t="s">
        <v>1729</v>
      </c>
      <c r="D876" s="284"/>
      <c r="E876" s="284"/>
      <c r="F876" s="57" t="str">
        <f t="shared" si="190"/>
        <v>-</v>
      </c>
    </row>
    <row r="877" spans="1:6" ht="12.75" customHeight="1" x14ac:dyDescent="0.2">
      <c r="A877" s="54">
        <v>84162</v>
      </c>
      <c r="B877" s="88" t="s">
        <v>1730</v>
      </c>
      <c r="C877" s="55" t="s">
        <v>1731</v>
      </c>
      <c r="D877" s="284"/>
      <c r="E877" s="284"/>
      <c r="F877" s="57" t="str">
        <f t="shared" si="190"/>
        <v>-</v>
      </c>
    </row>
    <row r="878" spans="1:6" ht="12.75" customHeight="1" x14ac:dyDescent="0.2">
      <c r="A878" s="54">
        <v>84221</v>
      </c>
      <c r="B878" s="88" t="s">
        <v>1732</v>
      </c>
      <c r="C878" s="55" t="s">
        <v>1733</v>
      </c>
      <c r="D878" s="284"/>
      <c r="E878" s="284"/>
      <c r="F878" s="57" t="str">
        <f t="shared" si="190"/>
        <v>-</v>
      </c>
    </row>
    <row r="879" spans="1:6" ht="12.75" customHeight="1" x14ac:dyDescent="0.2">
      <c r="A879" s="54">
        <v>84222</v>
      </c>
      <c r="B879" s="88" t="s">
        <v>1734</v>
      </c>
      <c r="C879" s="55" t="s">
        <v>1735</v>
      </c>
      <c r="D879" s="284"/>
      <c r="E879" s="284"/>
      <c r="F879" s="57" t="str">
        <f t="shared" si="190"/>
        <v>-</v>
      </c>
    </row>
    <row r="880" spans="1:6" ht="12.75" customHeight="1" x14ac:dyDescent="0.2">
      <c r="A880" s="54" t="s">
        <v>1736</v>
      </c>
      <c r="B880" s="88" t="s">
        <v>1737</v>
      </c>
      <c r="C880" s="55" t="s">
        <v>1736</v>
      </c>
      <c r="D880" s="284"/>
      <c r="E880" s="284"/>
      <c r="F880" s="57" t="str">
        <f t="shared" si="190"/>
        <v>-</v>
      </c>
    </row>
    <row r="881" spans="1:6" ht="12.75" customHeight="1" x14ac:dyDescent="0.2">
      <c r="A881" s="54">
        <v>84232</v>
      </c>
      <c r="B881" s="88" t="s">
        <v>1738</v>
      </c>
      <c r="C881" s="55" t="s">
        <v>1739</v>
      </c>
      <c r="D881" s="284"/>
      <c r="E881" s="284"/>
      <c r="F881" s="57" t="str">
        <f t="shared" si="190"/>
        <v>-</v>
      </c>
    </row>
    <row r="882" spans="1:6" ht="24" x14ac:dyDescent="0.2">
      <c r="A882" s="54">
        <v>84242</v>
      </c>
      <c r="B882" s="88" t="s">
        <v>1740</v>
      </c>
      <c r="C882" s="55" t="s">
        <v>1741</v>
      </c>
      <c r="D882" s="284"/>
      <c r="E882" s="284"/>
      <c r="F882" s="57" t="str">
        <f t="shared" si="190"/>
        <v>-</v>
      </c>
    </row>
    <row r="883" spans="1:6" ht="24" x14ac:dyDescent="0.2">
      <c r="A883" s="54" t="s">
        <v>1742</v>
      </c>
      <c r="B883" s="88" t="s">
        <v>1743</v>
      </c>
      <c r="C883" s="55" t="s">
        <v>1742</v>
      </c>
      <c r="D883" s="284"/>
      <c r="E883" s="284"/>
      <c r="F883" s="57" t="str">
        <f t="shared" si="190"/>
        <v>-</v>
      </c>
    </row>
    <row r="884" spans="1:6" ht="12.75" customHeight="1" x14ac:dyDescent="0.2">
      <c r="A884" s="54">
        <v>84312</v>
      </c>
      <c r="B884" s="88" t="s">
        <v>1744</v>
      </c>
      <c r="C884" s="55" t="s">
        <v>1745</v>
      </c>
      <c r="D884" s="284"/>
      <c r="E884" s="284"/>
      <c r="F884" s="57" t="str">
        <f t="shared" si="190"/>
        <v>-</v>
      </c>
    </row>
    <row r="885" spans="1:6" ht="24" x14ac:dyDescent="0.2">
      <c r="A885" s="54">
        <v>84431</v>
      </c>
      <c r="B885" s="88" t="s">
        <v>1746</v>
      </c>
      <c r="C885" s="55" t="s">
        <v>1747</v>
      </c>
      <c r="D885" s="284"/>
      <c r="E885" s="284"/>
      <c r="F885" s="57" t="str">
        <f t="shared" si="190"/>
        <v>-</v>
      </c>
    </row>
    <row r="886" spans="1:6" ht="24" x14ac:dyDescent="0.2">
      <c r="A886" s="54">
        <v>84432</v>
      </c>
      <c r="B886" s="88" t="s">
        <v>1748</v>
      </c>
      <c r="C886" s="55" t="s">
        <v>1749</v>
      </c>
      <c r="D886" s="284"/>
      <c r="E886" s="284"/>
      <c r="F886" s="57" t="str">
        <f t="shared" si="190"/>
        <v>-</v>
      </c>
    </row>
    <row r="887" spans="1:6" ht="24" x14ac:dyDescent="0.2">
      <c r="A887" s="54" t="s">
        <v>1750</v>
      </c>
      <c r="B887" s="88" t="s">
        <v>1751</v>
      </c>
      <c r="C887" s="55" t="s">
        <v>1750</v>
      </c>
      <c r="D887" s="284"/>
      <c r="E887" s="284"/>
      <c r="F887" s="57" t="str">
        <f t="shared" si="190"/>
        <v>-</v>
      </c>
    </row>
    <row r="888" spans="1:6" ht="24" x14ac:dyDescent="0.2">
      <c r="A888" s="54">
        <v>84442</v>
      </c>
      <c r="B888" s="88" t="s">
        <v>1752</v>
      </c>
      <c r="C888" s="55" t="s">
        <v>1753</v>
      </c>
      <c r="D888" s="284"/>
      <c r="E888" s="284"/>
      <c r="F888" s="57" t="str">
        <f t="shared" si="190"/>
        <v>-</v>
      </c>
    </row>
    <row r="889" spans="1:6" ht="24" x14ac:dyDescent="0.2">
      <c r="A889" s="54">
        <v>84452</v>
      </c>
      <c r="B889" s="229" t="s">
        <v>1754</v>
      </c>
      <c r="C889" s="55" t="s">
        <v>1755</v>
      </c>
      <c r="D889" s="284"/>
      <c r="E889" s="284"/>
      <c r="F889" s="57" t="str">
        <f t="shared" si="190"/>
        <v>-</v>
      </c>
    </row>
    <row r="890" spans="1:6" ht="24" x14ac:dyDescent="0.2">
      <c r="A890" s="54" t="s">
        <v>1756</v>
      </c>
      <c r="B890" s="229" t="s">
        <v>1757</v>
      </c>
      <c r="C890" s="55" t="s">
        <v>1756</v>
      </c>
      <c r="D890" s="284"/>
      <c r="E890" s="284"/>
      <c r="F890" s="57" t="str">
        <f t="shared" si="190"/>
        <v>-</v>
      </c>
    </row>
    <row r="891" spans="1:6" ht="12.75" customHeight="1" x14ac:dyDescent="0.2">
      <c r="A891" s="54">
        <v>84461</v>
      </c>
      <c r="B891" s="88" t="s">
        <v>1758</v>
      </c>
      <c r="C891" s="55" t="s">
        <v>1759</v>
      </c>
      <c r="D891" s="284"/>
      <c r="E891" s="284"/>
      <c r="F891" s="57" t="str">
        <f t="shared" si="190"/>
        <v>-</v>
      </c>
    </row>
    <row r="892" spans="1:6" ht="12.75" customHeight="1" x14ac:dyDescent="0.2">
      <c r="A892" s="54">
        <v>84462</v>
      </c>
      <c r="B892" s="88" t="s">
        <v>1760</v>
      </c>
      <c r="C892" s="55" t="s">
        <v>1761</v>
      </c>
      <c r="D892" s="284"/>
      <c r="E892" s="284"/>
      <c r="F892" s="57" t="str">
        <f t="shared" si="190"/>
        <v>-</v>
      </c>
    </row>
    <row r="893" spans="1:6" ht="12.75" customHeight="1" x14ac:dyDescent="0.2">
      <c r="A893" s="54" t="s">
        <v>1762</v>
      </c>
      <c r="B893" s="88" t="s">
        <v>1763</v>
      </c>
      <c r="C893" s="55" t="s">
        <v>1762</v>
      </c>
      <c r="D893" s="284"/>
      <c r="E893" s="284"/>
      <c r="F893" s="57" t="str">
        <f t="shared" si="190"/>
        <v>-</v>
      </c>
    </row>
    <row r="894" spans="1:6" ht="12.75" customHeight="1" x14ac:dyDescent="0.2">
      <c r="A894" s="54">
        <v>84472</v>
      </c>
      <c r="B894" s="88" t="s">
        <v>1764</v>
      </c>
      <c r="C894" s="55" t="s">
        <v>1765</v>
      </c>
      <c r="D894" s="284"/>
      <c r="E894" s="284"/>
      <c r="F894" s="57" t="str">
        <f t="shared" si="190"/>
        <v>-</v>
      </c>
    </row>
    <row r="895" spans="1:6" ht="12.75" customHeight="1" x14ac:dyDescent="0.2">
      <c r="A895" s="54">
        <v>84482</v>
      </c>
      <c r="B895" s="88" t="s">
        <v>1766</v>
      </c>
      <c r="C895" s="55" t="s">
        <v>1767</v>
      </c>
      <c r="D895" s="284"/>
      <c r="E895" s="284"/>
      <c r="F895" s="57" t="str">
        <f t="shared" si="190"/>
        <v>-</v>
      </c>
    </row>
    <row r="896" spans="1:6" ht="12.75" customHeight="1" x14ac:dyDescent="0.2">
      <c r="A896" s="54" t="s">
        <v>1768</v>
      </c>
      <c r="B896" s="88" t="s">
        <v>1769</v>
      </c>
      <c r="C896" s="55" t="s">
        <v>1768</v>
      </c>
      <c r="D896" s="284"/>
      <c r="E896" s="284"/>
      <c r="F896" s="57" t="str">
        <f t="shared" si="190"/>
        <v>-</v>
      </c>
    </row>
    <row r="897" spans="1:6" ht="24" x14ac:dyDescent="0.2">
      <c r="A897" s="54">
        <v>84532</v>
      </c>
      <c r="B897" s="88" t="s">
        <v>1770</v>
      </c>
      <c r="C897" s="55" t="s">
        <v>1771</v>
      </c>
      <c r="D897" s="284"/>
      <c r="E897" s="284"/>
      <c r="F897" s="57" t="str">
        <f t="shared" si="190"/>
        <v>-</v>
      </c>
    </row>
    <row r="898" spans="1:6" ht="12.75" customHeight="1" x14ac:dyDescent="0.2">
      <c r="A898" s="54">
        <v>84542</v>
      </c>
      <c r="B898" s="88" t="s">
        <v>1772</v>
      </c>
      <c r="C898" s="55" t="s">
        <v>1773</v>
      </c>
      <c r="D898" s="284"/>
      <c r="E898" s="284"/>
      <c r="F898" s="57" t="str">
        <f t="shared" si="190"/>
        <v>-</v>
      </c>
    </row>
    <row r="899" spans="1:6" ht="12.75" customHeight="1" x14ac:dyDescent="0.2">
      <c r="A899" s="54">
        <v>84552</v>
      </c>
      <c r="B899" s="88" t="s">
        <v>1774</v>
      </c>
      <c r="C899" s="55" t="s">
        <v>1775</v>
      </c>
      <c r="D899" s="284"/>
      <c r="E899" s="284"/>
      <c r="F899" s="57" t="str">
        <f t="shared" si="190"/>
        <v>-</v>
      </c>
    </row>
    <row r="900" spans="1:6" ht="12.75" customHeight="1" x14ac:dyDescent="0.2">
      <c r="A900" s="54">
        <v>84711</v>
      </c>
      <c r="B900" s="88" t="s">
        <v>1776</v>
      </c>
      <c r="C900" s="55" t="s">
        <v>1777</v>
      </c>
      <c r="D900" s="284"/>
      <c r="E900" s="284"/>
      <c r="F900" s="57" t="str">
        <f t="shared" si="190"/>
        <v>-</v>
      </c>
    </row>
    <row r="901" spans="1:6" ht="12.75" customHeight="1" x14ac:dyDescent="0.2">
      <c r="A901" s="54">
        <v>84712</v>
      </c>
      <c r="B901" s="88" t="s">
        <v>1778</v>
      </c>
      <c r="C901" s="55" t="s">
        <v>1779</v>
      </c>
      <c r="D901" s="284"/>
      <c r="E901" s="284"/>
      <c r="F901" s="57" t="str">
        <f t="shared" si="190"/>
        <v>-</v>
      </c>
    </row>
    <row r="902" spans="1:6" ht="12.75" customHeight="1" x14ac:dyDescent="0.2">
      <c r="A902" s="54">
        <v>84721</v>
      </c>
      <c r="B902" s="88" t="s">
        <v>1780</v>
      </c>
      <c r="C902" s="55" t="s">
        <v>1781</v>
      </c>
      <c r="D902" s="284"/>
      <c r="E902" s="284"/>
      <c r="F902" s="57" t="str">
        <f t="shared" si="190"/>
        <v>-</v>
      </c>
    </row>
    <row r="903" spans="1:6" ht="12.75" customHeight="1" x14ac:dyDescent="0.2">
      <c r="A903" s="54">
        <v>84722</v>
      </c>
      <c r="B903" s="88" t="s">
        <v>1782</v>
      </c>
      <c r="C903" s="55" t="s">
        <v>1783</v>
      </c>
      <c r="D903" s="284"/>
      <c r="E903" s="284"/>
      <c r="F903" s="57" t="str">
        <f t="shared" si="190"/>
        <v>-</v>
      </c>
    </row>
    <row r="904" spans="1:6" ht="12.75" customHeight="1" x14ac:dyDescent="0.2">
      <c r="A904" s="54">
        <v>84731</v>
      </c>
      <c r="B904" s="88" t="s">
        <v>1784</v>
      </c>
      <c r="C904" s="55" t="s">
        <v>1785</v>
      </c>
      <c r="D904" s="284"/>
      <c r="E904" s="284"/>
      <c r="F904" s="57" t="str">
        <f t="shared" si="190"/>
        <v>-</v>
      </c>
    </row>
    <row r="905" spans="1:6" ht="12.75" customHeight="1" x14ac:dyDescent="0.2">
      <c r="A905" s="54">
        <v>84732</v>
      </c>
      <c r="B905" s="88" t="s">
        <v>1786</v>
      </c>
      <c r="C905" s="55" t="s">
        <v>1787</v>
      </c>
      <c r="D905" s="284"/>
      <c r="E905" s="284"/>
      <c r="F905" s="57" t="str">
        <f t="shared" si="190"/>
        <v>-</v>
      </c>
    </row>
    <row r="906" spans="1:6" ht="12.75" customHeight="1" x14ac:dyDescent="0.2">
      <c r="A906" s="54">
        <v>84741</v>
      </c>
      <c r="B906" s="88" t="s">
        <v>1788</v>
      </c>
      <c r="C906" s="55" t="s">
        <v>1789</v>
      </c>
      <c r="D906" s="284"/>
      <c r="E906" s="284"/>
      <c r="F906" s="57" t="str">
        <f t="shared" si="190"/>
        <v>-</v>
      </c>
    </row>
    <row r="907" spans="1:6" ht="12.75" customHeight="1" x14ac:dyDescent="0.2">
      <c r="A907" s="54">
        <v>84742</v>
      </c>
      <c r="B907" s="88" t="s">
        <v>1790</v>
      </c>
      <c r="C907" s="55" t="s">
        <v>1791</v>
      </c>
      <c r="D907" s="284"/>
      <c r="E907" s="284"/>
      <c r="F907" s="57" t="str">
        <f t="shared" si="190"/>
        <v>-</v>
      </c>
    </row>
    <row r="908" spans="1:6" ht="12.75" customHeight="1" x14ac:dyDescent="0.2">
      <c r="A908" s="54">
        <v>84751</v>
      </c>
      <c r="B908" s="88" t="s">
        <v>1792</v>
      </c>
      <c r="C908" s="55" t="s">
        <v>1793</v>
      </c>
      <c r="D908" s="284"/>
      <c r="E908" s="284"/>
      <c r="F908" s="57" t="str">
        <f t="shared" si="190"/>
        <v>-</v>
      </c>
    </row>
    <row r="909" spans="1:6" ht="12.75" customHeight="1" x14ac:dyDescent="0.2">
      <c r="A909" s="54">
        <v>84752</v>
      </c>
      <c r="B909" s="88" t="s">
        <v>1794</v>
      </c>
      <c r="C909" s="55" t="s">
        <v>1795</v>
      </c>
      <c r="D909" s="284"/>
      <c r="E909" s="284"/>
      <c r="F909" s="57" t="str">
        <f t="shared" si="190"/>
        <v>-</v>
      </c>
    </row>
    <row r="910" spans="1:6" ht="24" x14ac:dyDescent="0.2">
      <c r="A910" s="54">
        <v>84761</v>
      </c>
      <c r="B910" s="229" t="s">
        <v>1796</v>
      </c>
      <c r="C910" s="55" t="s">
        <v>1797</v>
      </c>
      <c r="D910" s="284"/>
      <c r="E910" s="284"/>
      <c r="F910" s="57" t="str">
        <f t="shared" si="190"/>
        <v>-</v>
      </c>
    </row>
    <row r="911" spans="1:6" ht="24" x14ac:dyDescent="0.2">
      <c r="A911" s="54">
        <v>84762</v>
      </c>
      <c r="B911" s="229" t="s">
        <v>1798</v>
      </c>
      <c r="C911" s="55" t="s">
        <v>1799</v>
      </c>
      <c r="D911" s="284"/>
      <c r="E911" s="284"/>
      <c r="F911" s="57" t="str">
        <f t="shared" si="190"/>
        <v>-</v>
      </c>
    </row>
    <row r="912" spans="1:6" ht="24" x14ac:dyDescent="0.2">
      <c r="A912" s="54" t="s">
        <v>1800</v>
      </c>
      <c r="B912" s="88" t="s">
        <v>1801</v>
      </c>
      <c r="C912" s="55" t="s">
        <v>1800</v>
      </c>
      <c r="D912" s="284"/>
      <c r="E912" s="284"/>
      <c r="F912" s="57" t="str">
        <f t="shared" si="190"/>
        <v>-</v>
      </c>
    </row>
    <row r="913" spans="1:6" ht="24" x14ac:dyDescent="0.2">
      <c r="A913" s="54" t="s">
        <v>1802</v>
      </c>
      <c r="B913" s="88" t="s">
        <v>1803</v>
      </c>
      <c r="C913" s="55" t="s">
        <v>1802</v>
      </c>
      <c r="D913" s="284"/>
      <c r="E913" s="284"/>
      <c r="F913" s="57" t="str">
        <f t="shared" si="190"/>
        <v>-</v>
      </c>
    </row>
    <row r="914" spans="1:6" ht="12.75" customHeight="1" x14ac:dyDescent="0.2">
      <c r="A914" s="54">
        <v>85412</v>
      </c>
      <c r="B914" s="88" t="s">
        <v>1804</v>
      </c>
      <c r="C914" s="55" t="s">
        <v>1805</v>
      </c>
      <c r="D914" s="284"/>
      <c r="E914" s="284"/>
      <c r="F914" s="57" t="str">
        <f t="shared" si="190"/>
        <v>-</v>
      </c>
    </row>
    <row r="915" spans="1:6" ht="24" x14ac:dyDescent="0.2">
      <c r="A915" s="54">
        <v>51212</v>
      </c>
      <c r="B915" s="229" t="s">
        <v>1806</v>
      </c>
      <c r="C915" s="55" t="s">
        <v>1807</v>
      </c>
      <c r="D915" s="284"/>
      <c r="E915" s="284"/>
      <c r="F915" s="57" t="str">
        <f t="shared" si="190"/>
        <v>-</v>
      </c>
    </row>
    <row r="916" spans="1:6" ht="12.75" customHeight="1" x14ac:dyDescent="0.2">
      <c r="A916" s="54">
        <v>51322</v>
      </c>
      <c r="B916" s="88" t="s">
        <v>1808</v>
      </c>
      <c r="C916" s="55" t="s">
        <v>1809</v>
      </c>
      <c r="D916" s="284"/>
      <c r="E916" s="284"/>
      <c r="F916" s="57" t="str">
        <f t="shared" si="190"/>
        <v>-</v>
      </c>
    </row>
    <row r="917" spans="1:6" ht="12.75" customHeight="1" x14ac:dyDescent="0.2">
      <c r="A917" s="54">
        <v>51332</v>
      </c>
      <c r="B917" s="88" t="s">
        <v>1810</v>
      </c>
      <c r="C917" s="55" t="s">
        <v>1811</v>
      </c>
      <c r="D917" s="284"/>
      <c r="E917" s="284"/>
      <c r="F917" s="57" t="str">
        <f t="shared" si="190"/>
        <v>-</v>
      </c>
    </row>
    <row r="918" spans="1:6" ht="24" x14ac:dyDescent="0.2">
      <c r="A918" s="54">
        <v>51342</v>
      </c>
      <c r="B918" s="88" t="s">
        <v>1812</v>
      </c>
      <c r="C918" s="55" t="s">
        <v>1813</v>
      </c>
      <c r="D918" s="284"/>
      <c r="E918" s="284"/>
      <c r="F918" s="57" t="str">
        <f t="shared" si="190"/>
        <v>-</v>
      </c>
    </row>
    <row r="919" spans="1:6" ht="12.75" customHeight="1" x14ac:dyDescent="0.2">
      <c r="A919" s="54">
        <v>51411</v>
      </c>
      <c r="B919" s="88" t="s">
        <v>1814</v>
      </c>
      <c r="C919" s="55" t="s">
        <v>1815</v>
      </c>
      <c r="D919" s="284"/>
      <c r="E919" s="284"/>
      <c r="F919" s="57" t="str">
        <f t="shared" si="190"/>
        <v>-</v>
      </c>
    </row>
    <row r="920" spans="1:6" ht="12.75" customHeight="1" x14ac:dyDescent="0.2">
      <c r="A920" s="54">
        <v>51412</v>
      </c>
      <c r="B920" s="88" t="s">
        <v>1816</v>
      </c>
      <c r="C920" s="55" t="s">
        <v>1817</v>
      </c>
      <c r="D920" s="284"/>
      <c r="E920" s="284"/>
      <c r="F920" s="57" t="str">
        <f t="shared" si="190"/>
        <v>-</v>
      </c>
    </row>
    <row r="921" spans="1:6" ht="24" x14ac:dyDescent="0.2">
      <c r="A921" s="54">
        <v>51532</v>
      </c>
      <c r="B921" s="88" t="s">
        <v>1818</v>
      </c>
      <c r="C921" s="55" t="s">
        <v>1819</v>
      </c>
      <c r="D921" s="284"/>
      <c r="E921" s="284"/>
      <c r="F921" s="57" t="str">
        <f t="shared" si="190"/>
        <v>-</v>
      </c>
    </row>
    <row r="922" spans="1:6" ht="24" x14ac:dyDescent="0.2">
      <c r="A922" s="54">
        <v>51542</v>
      </c>
      <c r="B922" s="88" t="s">
        <v>1820</v>
      </c>
      <c r="C922" s="55" t="s">
        <v>1821</v>
      </c>
      <c r="D922" s="284"/>
      <c r="E922" s="284"/>
      <c r="F922" s="57" t="str">
        <f t="shared" si="190"/>
        <v>-</v>
      </c>
    </row>
    <row r="923" spans="1:6" ht="24" x14ac:dyDescent="0.2">
      <c r="A923" s="54">
        <v>51552</v>
      </c>
      <c r="B923" s="229" t="s">
        <v>1822</v>
      </c>
      <c r="C923" s="55" t="s">
        <v>1823</v>
      </c>
      <c r="D923" s="284"/>
      <c r="E923" s="284"/>
      <c r="F923" s="57" t="str">
        <f t="shared" si="190"/>
        <v>-</v>
      </c>
    </row>
    <row r="924" spans="1:6" ht="24" x14ac:dyDescent="0.2">
      <c r="A924" s="54">
        <v>51631</v>
      </c>
      <c r="B924" s="88" t="s">
        <v>1824</v>
      </c>
      <c r="C924" s="55" t="s">
        <v>1825</v>
      </c>
      <c r="D924" s="284"/>
      <c r="E924" s="284"/>
      <c r="F924" s="57" t="str">
        <f t="shared" si="190"/>
        <v>-</v>
      </c>
    </row>
    <row r="925" spans="1:6" ht="24" x14ac:dyDescent="0.2">
      <c r="A925" s="54">
        <v>51632</v>
      </c>
      <c r="B925" s="88" t="s">
        <v>1826</v>
      </c>
      <c r="C925" s="55" t="s">
        <v>1827</v>
      </c>
      <c r="D925" s="284"/>
      <c r="E925" s="284"/>
      <c r="F925" s="57" t="str">
        <f t="shared" si="190"/>
        <v>-</v>
      </c>
    </row>
    <row r="926" spans="1:6" ht="12.75" customHeight="1" x14ac:dyDescent="0.2">
      <c r="A926" s="54">
        <v>51641</v>
      </c>
      <c r="B926" s="88" t="s">
        <v>1828</v>
      </c>
      <c r="C926" s="55" t="s">
        <v>1829</v>
      </c>
      <c r="D926" s="284"/>
      <c r="E926" s="284"/>
      <c r="F926" s="57" t="str">
        <f t="shared" si="190"/>
        <v>-</v>
      </c>
    </row>
    <row r="927" spans="1:6" ht="12.75" customHeight="1" x14ac:dyDescent="0.2">
      <c r="A927" s="54">
        <v>51642</v>
      </c>
      <c r="B927" s="88" t="s">
        <v>1830</v>
      </c>
      <c r="C927" s="55" t="s">
        <v>1831</v>
      </c>
      <c r="D927" s="284"/>
      <c r="E927" s="284"/>
      <c r="F927" s="57" t="str">
        <f t="shared" si="190"/>
        <v>-</v>
      </c>
    </row>
    <row r="928" spans="1:6" ht="12.75" customHeight="1" x14ac:dyDescent="0.2">
      <c r="A928" s="54">
        <v>51711</v>
      </c>
      <c r="B928" s="88" t="s">
        <v>1832</v>
      </c>
      <c r="C928" s="55" t="s">
        <v>1833</v>
      </c>
      <c r="D928" s="284"/>
      <c r="E928" s="284"/>
      <c r="F928" s="57" t="str">
        <f t="shared" si="190"/>
        <v>-</v>
      </c>
    </row>
    <row r="929" spans="1:6" ht="12.75" customHeight="1" x14ac:dyDescent="0.2">
      <c r="A929" s="54">
        <v>51712</v>
      </c>
      <c r="B929" s="88" t="s">
        <v>1834</v>
      </c>
      <c r="C929" s="55" t="s">
        <v>1835</v>
      </c>
      <c r="D929" s="284"/>
      <c r="E929" s="284"/>
      <c r="F929" s="57" t="str">
        <f t="shared" si="190"/>
        <v>-</v>
      </c>
    </row>
    <row r="930" spans="1:6" ht="12.75" customHeight="1" x14ac:dyDescent="0.2">
      <c r="A930" s="54">
        <v>51721</v>
      </c>
      <c r="B930" s="88" t="s">
        <v>1836</v>
      </c>
      <c r="C930" s="55" t="s">
        <v>1837</v>
      </c>
      <c r="D930" s="284"/>
      <c r="E930" s="284"/>
      <c r="F930" s="57" t="str">
        <f t="shared" si="190"/>
        <v>-</v>
      </c>
    </row>
    <row r="931" spans="1:6" ht="12.75" customHeight="1" x14ac:dyDescent="0.2">
      <c r="A931" s="54">
        <v>51722</v>
      </c>
      <c r="B931" s="88" t="s">
        <v>1838</v>
      </c>
      <c r="C931" s="55" t="s">
        <v>1839</v>
      </c>
      <c r="D931" s="284"/>
      <c r="E931" s="284"/>
      <c r="F931" s="57" t="str">
        <f t="shared" si="190"/>
        <v>-</v>
      </c>
    </row>
    <row r="932" spans="1:6" ht="12.75" customHeight="1" x14ac:dyDescent="0.2">
      <c r="A932" s="54">
        <v>51731</v>
      </c>
      <c r="B932" s="88" t="s">
        <v>1840</v>
      </c>
      <c r="C932" s="55" t="s">
        <v>1841</v>
      </c>
      <c r="D932" s="284"/>
      <c r="E932" s="284"/>
      <c r="F932" s="57" t="str">
        <f t="shared" si="190"/>
        <v>-</v>
      </c>
    </row>
    <row r="933" spans="1:6" ht="12.75" customHeight="1" x14ac:dyDescent="0.2">
      <c r="A933" s="54">
        <v>51732</v>
      </c>
      <c r="B933" s="88" t="s">
        <v>1842</v>
      </c>
      <c r="C933" s="55" t="s">
        <v>1843</v>
      </c>
      <c r="D933" s="284"/>
      <c r="E933" s="284"/>
      <c r="F933" s="57" t="str">
        <f t="shared" si="190"/>
        <v>-</v>
      </c>
    </row>
    <row r="934" spans="1:6" ht="12.75" customHeight="1" x14ac:dyDescent="0.2">
      <c r="A934" s="54">
        <v>51741</v>
      </c>
      <c r="B934" s="88" t="s">
        <v>1844</v>
      </c>
      <c r="C934" s="55" t="s">
        <v>1845</v>
      </c>
      <c r="D934" s="284"/>
      <c r="E934" s="284"/>
      <c r="F934" s="57" t="str">
        <f t="shared" si="190"/>
        <v>-</v>
      </c>
    </row>
    <row r="935" spans="1:6" ht="12.75" customHeight="1" x14ac:dyDescent="0.2">
      <c r="A935" s="54">
        <v>51742</v>
      </c>
      <c r="B935" s="88" t="s">
        <v>1846</v>
      </c>
      <c r="C935" s="55" t="s">
        <v>1847</v>
      </c>
      <c r="D935" s="284"/>
      <c r="E935" s="284"/>
      <c r="F935" s="57" t="str">
        <f t="shared" si="190"/>
        <v>-</v>
      </c>
    </row>
    <row r="936" spans="1:6" ht="12.75" customHeight="1" x14ac:dyDescent="0.2">
      <c r="A936" s="54">
        <v>51751</v>
      </c>
      <c r="B936" s="88" t="s">
        <v>1848</v>
      </c>
      <c r="C936" s="55" t="s">
        <v>1849</v>
      </c>
      <c r="D936" s="284"/>
      <c r="E936" s="284"/>
      <c r="F936" s="57" t="str">
        <f t="shared" si="190"/>
        <v>-</v>
      </c>
    </row>
    <row r="937" spans="1:6" ht="12.75" customHeight="1" x14ac:dyDescent="0.2">
      <c r="A937" s="54">
        <v>51752</v>
      </c>
      <c r="B937" s="88" t="s">
        <v>1850</v>
      </c>
      <c r="C937" s="55" t="s">
        <v>1851</v>
      </c>
      <c r="D937" s="284"/>
      <c r="E937" s="284"/>
      <c r="F937" s="57" t="str">
        <f t="shared" si="190"/>
        <v>-</v>
      </c>
    </row>
    <row r="938" spans="1:6" ht="24" x14ac:dyDescent="0.2">
      <c r="A938" s="54">
        <v>51761</v>
      </c>
      <c r="B938" s="88" t="s">
        <v>1852</v>
      </c>
      <c r="C938" s="55" t="s">
        <v>1853</v>
      </c>
      <c r="D938" s="284"/>
      <c r="E938" s="284"/>
      <c r="F938" s="57" t="str">
        <f t="shared" si="190"/>
        <v>-</v>
      </c>
    </row>
    <row r="939" spans="1:6" ht="24" x14ac:dyDescent="0.2">
      <c r="A939" s="54">
        <v>51762</v>
      </c>
      <c r="B939" s="88" t="s">
        <v>1854</v>
      </c>
      <c r="C939" s="55" t="s">
        <v>1855</v>
      </c>
      <c r="D939" s="284"/>
      <c r="E939" s="284"/>
      <c r="F939" s="57" t="str">
        <f t="shared" si="190"/>
        <v>-</v>
      </c>
    </row>
    <row r="940" spans="1:6" ht="24" x14ac:dyDescent="0.2">
      <c r="A940" s="54">
        <v>51771</v>
      </c>
      <c r="B940" s="88" t="s">
        <v>1856</v>
      </c>
      <c r="C940" s="55" t="s">
        <v>1857</v>
      </c>
      <c r="D940" s="284"/>
      <c r="E940" s="284"/>
      <c r="F940" s="57" t="str">
        <f t="shared" si="190"/>
        <v>-</v>
      </c>
    </row>
    <row r="941" spans="1:6" ht="24" x14ac:dyDescent="0.2">
      <c r="A941" s="54">
        <v>51772</v>
      </c>
      <c r="B941" s="88" t="s">
        <v>1858</v>
      </c>
      <c r="C941" s="55" t="s">
        <v>1859</v>
      </c>
      <c r="D941" s="284"/>
      <c r="E941" s="284"/>
      <c r="F941" s="57" t="str">
        <f t="shared" si="190"/>
        <v>-</v>
      </c>
    </row>
    <row r="942" spans="1:6" ht="24" x14ac:dyDescent="0.2">
      <c r="A942" s="54">
        <v>54132</v>
      </c>
      <c r="B942" s="88" t="s">
        <v>1860</v>
      </c>
      <c r="C942" s="55" t="s">
        <v>1861</v>
      </c>
      <c r="D942" s="284"/>
      <c r="E942" s="284"/>
      <c r="F942" s="57" t="str">
        <f t="shared" si="190"/>
        <v>-</v>
      </c>
    </row>
    <row r="943" spans="1:6" ht="24" x14ac:dyDescent="0.2">
      <c r="A943" s="54">
        <v>54142</v>
      </c>
      <c r="B943" s="88" t="s">
        <v>1862</v>
      </c>
      <c r="C943" s="55" t="s">
        <v>1863</v>
      </c>
      <c r="D943" s="284"/>
      <c r="E943" s="284"/>
      <c r="F943" s="57" t="str">
        <f t="shared" si="190"/>
        <v>-</v>
      </c>
    </row>
    <row r="944" spans="1:6" ht="12.75" customHeight="1" x14ac:dyDescent="0.2">
      <c r="A944" s="54">
        <v>54152</v>
      </c>
      <c r="B944" s="88" t="s">
        <v>1864</v>
      </c>
      <c r="C944" s="55" t="s">
        <v>1865</v>
      </c>
      <c r="D944" s="284"/>
      <c r="E944" s="284"/>
      <c r="F944" s="57" t="str">
        <f t="shared" si="190"/>
        <v>-</v>
      </c>
    </row>
    <row r="945" spans="1:6" ht="24" x14ac:dyDescent="0.2">
      <c r="A945" s="54">
        <v>54162</v>
      </c>
      <c r="B945" s="88" t="s">
        <v>1866</v>
      </c>
      <c r="C945" s="55" t="s">
        <v>1867</v>
      </c>
      <c r="D945" s="284"/>
      <c r="E945" s="284"/>
      <c r="F945" s="57" t="str">
        <f t="shared" si="190"/>
        <v>-</v>
      </c>
    </row>
    <row r="946" spans="1:6" ht="24" x14ac:dyDescent="0.2">
      <c r="A946" s="54">
        <v>54221</v>
      </c>
      <c r="B946" s="229" t="s">
        <v>1868</v>
      </c>
      <c r="C946" s="55" t="s">
        <v>1869</v>
      </c>
      <c r="D946" s="284"/>
      <c r="E946" s="284"/>
      <c r="F946" s="57" t="str">
        <f t="shared" si="190"/>
        <v>-</v>
      </c>
    </row>
    <row r="947" spans="1:6" ht="24" x14ac:dyDescent="0.2">
      <c r="A947" s="54">
        <v>54222</v>
      </c>
      <c r="B947" s="229" t="s">
        <v>1870</v>
      </c>
      <c r="C947" s="55" t="s">
        <v>1871</v>
      </c>
      <c r="D947" s="284"/>
      <c r="E947" s="284"/>
      <c r="F947" s="57" t="str">
        <f t="shared" si="190"/>
        <v>-</v>
      </c>
    </row>
    <row r="948" spans="1:6" ht="24" x14ac:dyDescent="0.2">
      <c r="A948" s="54" t="s">
        <v>1872</v>
      </c>
      <c r="B948" s="88" t="s">
        <v>1873</v>
      </c>
      <c r="C948" s="55" t="s">
        <v>1872</v>
      </c>
      <c r="D948" s="284"/>
      <c r="E948" s="284"/>
      <c r="F948" s="57" t="str">
        <f t="shared" si="190"/>
        <v>-</v>
      </c>
    </row>
    <row r="949" spans="1:6" ht="24" x14ac:dyDescent="0.2">
      <c r="A949" s="54">
        <v>54232</v>
      </c>
      <c r="B949" s="229" t="s">
        <v>1874</v>
      </c>
      <c r="C949" s="55" t="s">
        <v>1875</v>
      </c>
      <c r="D949" s="284"/>
      <c r="E949" s="284"/>
      <c r="F949" s="57" t="str">
        <f t="shared" si="190"/>
        <v>-</v>
      </c>
    </row>
    <row r="950" spans="1:6" ht="24" x14ac:dyDescent="0.2">
      <c r="A950" s="54">
        <v>54242</v>
      </c>
      <c r="B950" s="88" t="s">
        <v>1876</v>
      </c>
      <c r="C950" s="55" t="s">
        <v>1877</v>
      </c>
      <c r="D950" s="284"/>
      <c r="E950" s="284"/>
      <c r="F950" s="57" t="str">
        <f t="shared" si="190"/>
        <v>-</v>
      </c>
    </row>
    <row r="951" spans="1:6" ht="24" x14ac:dyDescent="0.2">
      <c r="A951" s="54" t="s">
        <v>1878</v>
      </c>
      <c r="B951" s="88" t="s">
        <v>1879</v>
      </c>
      <c r="C951" s="55" t="s">
        <v>1878</v>
      </c>
      <c r="D951" s="284"/>
      <c r="E951" s="284"/>
      <c r="F951" s="57" t="str">
        <f t="shared" si="190"/>
        <v>-</v>
      </c>
    </row>
    <row r="952" spans="1:6" ht="24" x14ac:dyDescent="0.2">
      <c r="A952" s="54">
        <v>54312</v>
      </c>
      <c r="B952" s="229" t="s">
        <v>1880</v>
      </c>
      <c r="C952" s="55" t="s">
        <v>1881</v>
      </c>
      <c r="D952" s="284"/>
      <c r="E952" s="284"/>
      <c r="F952" s="57" t="str">
        <f t="shared" si="190"/>
        <v>-</v>
      </c>
    </row>
    <row r="953" spans="1:6" ht="24" x14ac:dyDescent="0.2">
      <c r="A953" s="54">
        <v>54431</v>
      </c>
      <c r="B953" s="88" t="s">
        <v>1882</v>
      </c>
      <c r="C953" s="55" t="s">
        <v>1883</v>
      </c>
      <c r="D953" s="284"/>
      <c r="E953" s="284"/>
      <c r="F953" s="57" t="str">
        <f t="shared" si="190"/>
        <v>-</v>
      </c>
    </row>
    <row r="954" spans="1:6" ht="24" x14ac:dyDescent="0.2">
      <c r="A954" s="54">
        <v>54432</v>
      </c>
      <c r="B954" s="88" t="s">
        <v>1884</v>
      </c>
      <c r="C954" s="55" t="s">
        <v>1885</v>
      </c>
      <c r="D954" s="284"/>
      <c r="E954" s="284"/>
      <c r="F954" s="57" t="str">
        <f t="shared" si="190"/>
        <v>-</v>
      </c>
    </row>
    <row r="955" spans="1:6" ht="24" x14ac:dyDescent="0.2">
      <c r="A955" s="54" t="s">
        <v>1886</v>
      </c>
      <c r="B955" s="88" t="s">
        <v>1887</v>
      </c>
      <c r="C955" s="55" t="s">
        <v>1886</v>
      </c>
      <c r="D955" s="284"/>
      <c r="E955" s="284"/>
      <c r="F955" s="57" t="str">
        <f t="shared" si="190"/>
        <v>-</v>
      </c>
    </row>
    <row r="956" spans="1:6" ht="24" x14ac:dyDescent="0.2">
      <c r="A956" s="54">
        <v>54442</v>
      </c>
      <c r="B956" s="88" t="s">
        <v>1888</v>
      </c>
      <c r="C956" s="55" t="s">
        <v>1889</v>
      </c>
      <c r="D956" s="284"/>
      <c r="E956" s="284"/>
      <c r="F956" s="57" t="str">
        <f t="shared" si="190"/>
        <v>-</v>
      </c>
    </row>
    <row r="957" spans="1:6" ht="24" x14ac:dyDescent="0.2">
      <c r="A957" s="54">
        <v>54452</v>
      </c>
      <c r="B957" s="88" t="s">
        <v>1890</v>
      </c>
      <c r="C957" s="55" t="s">
        <v>1891</v>
      </c>
      <c r="D957" s="284"/>
      <c r="E957" s="284"/>
      <c r="F957" s="57" t="str">
        <f t="shared" si="190"/>
        <v>-</v>
      </c>
    </row>
    <row r="958" spans="1:6" ht="24" x14ac:dyDescent="0.2">
      <c r="A958" s="54" t="s">
        <v>1892</v>
      </c>
      <c r="B958" s="88" t="s">
        <v>1893</v>
      </c>
      <c r="C958" s="55" t="s">
        <v>1892</v>
      </c>
      <c r="D958" s="284"/>
      <c r="E958" s="284"/>
      <c r="F958" s="57" t="str">
        <f t="shared" si="190"/>
        <v>-</v>
      </c>
    </row>
    <row r="959" spans="1:6" ht="24" x14ac:dyDescent="0.2">
      <c r="A959" s="54">
        <v>54461</v>
      </c>
      <c r="B959" s="88" t="s">
        <v>1894</v>
      </c>
      <c r="C959" s="55" t="s">
        <v>1895</v>
      </c>
      <c r="D959" s="284"/>
      <c r="E959" s="284"/>
      <c r="F959" s="57" t="str">
        <f t="shared" si="190"/>
        <v>-</v>
      </c>
    </row>
    <row r="960" spans="1:6" ht="24" x14ac:dyDescent="0.2">
      <c r="A960" s="54">
        <v>54462</v>
      </c>
      <c r="B960" s="88" t="s">
        <v>1896</v>
      </c>
      <c r="C960" s="55" t="s">
        <v>1897</v>
      </c>
      <c r="D960" s="284"/>
      <c r="E960" s="284"/>
      <c r="F960" s="57" t="str">
        <f t="shared" si="190"/>
        <v>-</v>
      </c>
    </row>
    <row r="961" spans="1:6" ht="12.75" customHeight="1" x14ac:dyDescent="0.2">
      <c r="A961" s="54" t="s">
        <v>1898</v>
      </c>
      <c r="B961" s="88" t="s">
        <v>1899</v>
      </c>
      <c r="C961" s="55" t="s">
        <v>1898</v>
      </c>
      <c r="D961" s="284"/>
      <c r="E961" s="284"/>
      <c r="F961" s="57" t="str">
        <f t="shared" si="190"/>
        <v>-</v>
      </c>
    </row>
    <row r="962" spans="1:6" ht="24" x14ac:dyDescent="0.2">
      <c r="A962" s="54">
        <v>54472</v>
      </c>
      <c r="B962" s="229" t="s">
        <v>1900</v>
      </c>
      <c r="C962" s="55" t="s">
        <v>1901</v>
      </c>
      <c r="D962" s="284"/>
      <c r="E962" s="284"/>
      <c r="F962" s="57" t="str">
        <f t="shared" si="190"/>
        <v>-</v>
      </c>
    </row>
    <row r="963" spans="1:6" ht="24" x14ac:dyDescent="0.2">
      <c r="A963" s="54">
        <v>54482</v>
      </c>
      <c r="B963" s="229" t="s">
        <v>1902</v>
      </c>
      <c r="C963" s="55" t="s">
        <v>1903</v>
      </c>
      <c r="D963" s="284"/>
      <c r="E963" s="284"/>
      <c r="F963" s="57" t="str">
        <f t="shared" si="190"/>
        <v>-</v>
      </c>
    </row>
    <row r="964" spans="1:6" ht="24" x14ac:dyDescent="0.2">
      <c r="A964" s="54" t="s">
        <v>1904</v>
      </c>
      <c r="B964" s="229" t="s">
        <v>1905</v>
      </c>
      <c r="C964" s="55" t="s">
        <v>1904</v>
      </c>
      <c r="D964" s="284"/>
      <c r="E964" s="284"/>
      <c r="F964" s="57" t="str">
        <f t="shared" si="190"/>
        <v>-</v>
      </c>
    </row>
    <row r="965" spans="1:6" ht="24" x14ac:dyDescent="0.2">
      <c r="A965" s="54">
        <v>54532</v>
      </c>
      <c r="B965" s="88" t="s">
        <v>1906</v>
      </c>
      <c r="C965" s="55" t="s">
        <v>1907</v>
      </c>
      <c r="D965" s="284"/>
      <c r="E965" s="284"/>
      <c r="F965" s="57" t="str">
        <f t="shared" si="190"/>
        <v>-</v>
      </c>
    </row>
    <row r="966" spans="1:6" ht="12.75" customHeight="1" x14ac:dyDescent="0.2">
      <c r="A966" s="54">
        <v>54542</v>
      </c>
      <c r="B966" s="88" t="s">
        <v>1908</v>
      </c>
      <c r="C966" s="55" t="s">
        <v>1909</v>
      </c>
      <c r="D966" s="284"/>
      <c r="E966" s="284"/>
      <c r="F966" s="57" t="str">
        <f t="shared" si="190"/>
        <v>-</v>
      </c>
    </row>
    <row r="967" spans="1:6" ht="24" x14ac:dyDescent="0.2">
      <c r="A967" s="54">
        <v>54552</v>
      </c>
      <c r="B967" s="88" t="s">
        <v>1910</v>
      </c>
      <c r="C967" s="55" t="s">
        <v>1911</v>
      </c>
      <c r="D967" s="284"/>
      <c r="E967" s="284"/>
      <c r="F967" s="57" t="str">
        <f t="shared" si="190"/>
        <v>-</v>
      </c>
    </row>
    <row r="968" spans="1:6" ht="12.75" customHeight="1" x14ac:dyDescent="0.2">
      <c r="A968" s="54">
        <v>54711</v>
      </c>
      <c r="B968" s="88" t="s">
        <v>1912</v>
      </c>
      <c r="C968" s="55" t="s">
        <v>1913</v>
      </c>
      <c r="D968" s="284"/>
      <c r="E968" s="284"/>
      <c r="F968" s="57" t="str">
        <f t="shared" si="190"/>
        <v>-</v>
      </c>
    </row>
    <row r="969" spans="1:6" ht="12.75" customHeight="1" x14ac:dyDescent="0.2">
      <c r="A969" s="54">
        <v>54712</v>
      </c>
      <c r="B969" s="88" t="s">
        <v>1914</v>
      </c>
      <c r="C969" s="55" t="s">
        <v>1915</v>
      </c>
      <c r="D969" s="284"/>
      <c r="E969" s="284"/>
      <c r="F969" s="57" t="str">
        <f t="shared" si="190"/>
        <v>-</v>
      </c>
    </row>
    <row r="970" spans="1:6" ht="12.75" customHeight="1" x14ac:dyDescent="0.2">
      <c r="A970" s="54">
        <v>54721</v>
      </c>
      <c r="B970" s="88" t="s">
        <v>1916</v>
      </c>
      <c r="C970" s="55" t="s">
        <v>1917</v>
      </c>
      <c r="D970" s="284"/>
      <c r="E970" s="284"/>
      <c r="F970" s="57" t="str">
        <f t="shared" si="190"/>
        <v>-</v>
      </c>
    </row>
    <row r="971" spans="1:6" ht="12.75" customHeight="1" x14ac:dyDescent="0.2">
      <c r="A971" s="54">
        <v>54722</v>
      </c>
      <c r="B971" s="88" t="s">
        <v>1918</v>
      </c>
      <c r="C971" s="55" t="s">
        <v>1919</v>
      </c>
      <c r="D971" s="284"/>
      <c r="E971" s="284"/>
      <c r="F971" s="57" t="str">
        <f t="shared" si="190"/>
        <v>-</v>
      </c>
    </row>
    <row r="972" spans="1:6" ht="12.75" customHeight="1" x14ac:dyDescent="0.2">
      <c r="A972" s="54">
        <v>54731</v>
      </c>
      <c r="B972" s="88" t="s">
        <v>1920</v>
      </c>
      <c r="C972" s="55" t="s">
        <v>1921</v>
      </c>
      <c r="D972" s="284"/>
      <c r="E972" s="284"/>
      <c r="F972" s="57" t="str">
        <f t="shared" si="190"/>
        <v>-</v>
      </c>
    </row>
    <row r="973" spans="1:6" ht="12.75" customHeight="1" x14ac:dyDescent="0.2">
      <c r="A973" s="54">
        <v>54732</v>
      </c>
      <c r="B973" s="88" t="s">
        <v>1922</v>
      </c>
      <c r="C973" s="55" t="s">
        <v>1923</v>
      </c>
      <c r="D973" s="284"/>
      <c r="E973" s="284"/>
      <c r="F973" s="57" t="str">
        <f t="shared" si="190"/>
        <v>-</v>
      </c>
    </row>
    <row r="974" spans="1:6" ht="12.75" customHeight="1" x14ac:dyDescent="0.2">
      <c r="A974" s="54">
        <v>54741</v>
      </c>
      <c r="B974" s="88" t="s">
        <v>1924</v>
      </c>
      <c r="C974" s="55" t="s">
        <v>1925</v>
      </c>
      <c r="D974" s="284"/>
      <c r="E974" s="284"/>
      <c r="F974" s="57" t="str">
        <f t="shared" si="190"/>
        <v>-</v>
      </c>
    </row>
    <row r="975" spans="1:6" ht="12.75" customHeight="1" x14ac:dyDescent="0.2">
      <c r="A975" s="54">
        <v>54742</v>
      </c>
      <c r="B975" s="88" t="s">
        <v>1926</v>
      </c>
      <c r="C975" s="55" t="s">
        <v>1927</v>
      </c>
      <c r="D975" s="284"/>
      <c r="E975" s="284"/>
      <c r="F975" s="57" t="str">
        <f t="shared" si="190"/>
        <v>-</v>
      </c>
    </row>
    <row r="976" spans="1:6" ht="24" x14ac:dyDescent="0.2">
      <c r="A976" s="54">
        <v>54751</v>
      </c>
      <c r="B976" s="88" t="s">
        <v>1928</v>
      </c>
      <c r="C976" s="55" t="s">
        <v>1929</v>
      </c>
      <c r="D976" s="284"/>
      <c r="E976" s="284"/>
      <c r="F976" s="57" t="str">
        <f t="shared" si="190"/>
        <v>-</v>
      </c>
    </row>
    <row r="977" spans="1:6" ht="24" x14ac:dyDescent="0.2">
      <c r="A977" s="54">
        <v>54752</v>
      </c>
      <c r="B977" s="88" t="s">
        <v>1930</v>
      </c>
      <c r="C977" s="55" t="s">
        <v>1931</v>
      </c>
      <c r="D977" s="284"/>
      <c r="E977" s="284"/>
      <c r="F977" s="57" t="str">
        <f t="shared" si="190"/>
        <v>-</v>
      </c>
    </row>
    <row r="978" spans="1:6" ht="24" x14ac:dyDescent="0.2">
      <c r="A978" s="54">
        <v>54761</v>
      </c>
      <c r="B978" s="88" t="s">
        <v>1932</v>
      </c>
      <c r="C978" s="55" t="s">
        <v>1933</v>
      </c>
      <c r="D978" s="284"/>
      <c r="E978" s="284"/>
      <c r="F978" s="57" t="str">
        <f t="shared" si="190"/>
        <v>-</v>
      </c>
    </row>
    <row r="979" spans="1:6" ht="24" x14ac:dyDescent="0.2">
      <c r="A979" s="54">
        <v>54762</v>
      </c>
      <c r="B979" s="88" t="s">
        <v>1934</v>
      </c>
      <c r="C979" s="55" t="s">
        <v>1935</v>
      </c>
      <c r="D979" s="284"/>
      <c r="E979" s="284"/>
      <c r="F979" s="57" t="str">
        <f t="shared" si="190"/>
        <v>-</v>
      </c>
    </row>
    <row r="980" spans="1:6" ht="24" x14ac:dyDescent="0.2">
      <c r="A980" s="54">
        <v>54771</v>
      </c>
      <c r="B980" s="88" t="s">
        <v>1936</v>
      </c>
      <c r="C980" s="55" t="s">
        <v>1937</v>
      </c>
      <c r="D980" s="284"/>
      <c r="E980" s="284"/>
      <c r="F980" s="57" t="str">
        <f t="shared" ref="F980:F982" si="191">IF(D980&lt;&gt;0,IF(E980/D980&gt;=100,"&gt;&gt;100",E980/D980*100),"-")</f>
        <v>-</v>
      </c>
    </row>
    <row r="981" spans="1:6" ht="24" x14ac:dyDescent="0.2">
      <c r="A981" s="54">
        <v>54772</v>
      </c>
      <c r="B981" s="88" t="s">
        <v>1938</v>
      </c>
      <c r="C981" s="55" t="s">
        <v>1939</v>
      </c>
      <c r="D981" s="284"/>
      <c r="E981" s="284"/>
      <c r="F981" s="57" t="str">
        <f t="shared" si="191"/>
        <v>-</v>
      </c>
    </row>
    <row r="982" spans="1:6" ht="24" x14ac:dyDescent="0.2">
      <c r="A982" s="61">
        <v>55312</v>
      </c>
      <c r="B982" s="91" t="s">
        <v>1940</v>
      </c>
      <c r="C982" s="62" t="s">
        <v>1941</v>
      </c>
      <c r="D982" s="285"/>
      <c r="E982" s="285"/>
      <c r="F982" s="63" t="str">
        <f t="shared" si="191"/>
        <v>-</v>
      </c>
    </row>
    <row r="983" spans="1:6" ht="20.100000000000001" customHeight="1" x14ac:dyDescent="0.2">
      <c r="A983" s="359" t="s">
        <v>1942</v>
      </c>
      <c r="B983" s="360"/>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c r="F985" s="69" t="str">
        <f t="shared" ref="F985:F992" si="192">IF(D985&lt;&gt;0,IF(E985/D985&gt;=100,"&gt;&gt;100",E985/D985*100),"-")</f>
        <v>-</v>
      </c>
    </row>
    <row r="986" spans="1:6" ht="24" x14ac:dyDescent="0.2">
      <c r="A986" s="54" t="s">
        <v>1949</v>
      </c>
      <c r="B986" s="88" t="s">
        <v>1950</v>
      </c>
      <c r="C986" s="55" t="s">
        <v>1949</v>
      </c>
      <c r="D986" s="287"/>
      <c r="E986" s="287"/>
      <c r="F986" s="57" t="str">
        <f t="shared" si="192"/>
        <v>-</v>
      </c>
    </row>
    <row r="987" spans="1:6" ht="24" x14ac:dyDescent="0.2">
      <c r="A987" s="54" t="s">
        <v>1951</v>
      </c>
      <c r="B987" s="88" t="s">
        <v>1952</v>
      </c>
      <c r="C987" s="55" t="s">
        <v>1951</v>
      </c>
      <c r="D987" s="287"/>
      <c r="E987" s="287"/>
      <c r="F987" s="57" t="str">
        <f t="shared" si="192"/>
        <v>-</v>
      </c>
    </row>
    <row r="988" spans="1:6" ht="24" x14ac:dyDescent="0.2">
      <c r="A988" s="54">
        <v>26454</v>
      </c>
      <c r="B988" s="88" t="s">
        <v>1953</v>
      </c>
      <c r="C988" s="55" t="s">
        <v>1954</v>
      </c>
      <c r="D988" s="287"/>
      <c r="E988" s="287"/>
      <c r="F988" s="57" t="str">
        <f t="shared" si="192"/>
        <v>-</v>
      </c>
    </row>
    <row r="989" spans="1:6" ht="12.75" customHeight="1" x14ac:dyDescent="0.2">
      <c r="A989" s="54" t="s">
        <v>1955</v>
      </c>
      <c r="B989" s="88" t="s">
        <v>1956</v>
      </c>
      <c r="C989" s="55" t="s">
        <v>1955</v>
      </c>
      <c r="D989" s="287"/>
      <c r="E989" s="287"/>
      <c r="F989" s="57" t="str">
        <f t="shared" si="192"/>
        <v>-</v>
      </c>
    </row>
    <row r="990" spans="1:6" ht="36" x14ac:dyDescent="0.2">
      <c r="A990" s="54" t="s">
        <v>1957</v>
      </c>
      <c r="B990" s="88" t="s">
        <v>1958</v>
      </c>
      <c r="C990" s="55" t="s">
        <v>1959</v>
      </c>
      <c r="D990" s="287"/>
      <c r="E990" s="287"/>
      <c r="F990" s="57" t="str">
        <f t="shared" si="192"/>
        <v>-</v>
      </c>
    </row>
    <row r="991" spans="1:6" ht="12.75" customHeight="1" x14ac:dyDescent="0.2">
      <c r="A991" s="54" t="s">
        <v>1960</v>
      </c>
      <c r="B991" s="88" t="s">
        <v>1961</v>
      </c>
      <c r="C991" s="55" t="s">
        <v>1960</v>
      </c>
      <c r="D991" s="287"/>
      <c r="E991" s="287"/>
      <c r="F991" s="57" t="str">
        <f t="shared" si="192"/>
        <v>-</v>
      </c>
    </row>
    <row r="992" spans="1:6" ht="24" x14ac:dyDescent="0.2">
      <c r="A992" s="61">
        <v>26534</v>
      </c>
      <c r="B992" s="91" t="s">
        <v>1962</v>
      </c>
      <c r="C992" s="62" t="s">
        <v>1963</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1966</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2265</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1291</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2533</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2786</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topLeftCell="A5" workbookViewId="0">
      <selection activeCell="D20" sqref="D20"/>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2857</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292532</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2313942.6599999997</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2277692.6599999997</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1686294.67</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589276.84</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v>2121.15</v>
      </c>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v>36250</v>
      </c>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2606474.6599999997</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2570224.6599999997</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1978826.67</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589276.84</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v>2121.15</v>
      </c>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v>36250</v>
      </c>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0</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0</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2857</v>
      </c>
      <c r="B1" s="373"/>
      <c r="C1" s="373"/>
      <c r="D1" s="373"/>
      <c r="E1" s="80" t="s">
        <v>2999</v>
      </c>
      <c r="F1" s="80"/>
      <c r="G1" s="80"/>
      <c r="H1" s="80"/>
      <c r="I1" s="80"/>
      <c r="J1" s="80"/>
      <c r="K1" s="80"/>
      <c r="L1" s="80"/>
      <c r="M1" s="80"/>
      <c r="N1" s="80"/>
      <c r="O1" s="80"/>
      <c r="P1" s="80"/>
    </row>
    <row r="2" spans="1:16" ht="37.5" customHeight="1" x14ac:dyDescent="0.2">
      <c r="A2" s="375" t="s">
        <v>3000</v>
      </c>
      <c r="B2" s="373"/>
      <c r="C2" s="373"/>
      <c r="D2" s="373"/>
    </row>
    <row r="3" spans="1:16" ht="29.25" customHeight="1" x14ac:dyDescent="0.2">
      <c r="A3" s="145" t="s">
        <v>3001</v>
      </c>
      <c r="B3" s="146" t="s">
        <v>3002</v>
      </c>
      <c r="C3" s="147" t="s">
        <v>3003</v>
      </c>
      <c r="D3" s="143"/>
      <c r="E3" s="144">
        <f>E4+E14+E19+E275+E293+E296+E298</f>
        <v>0</v>
      </c>
      <c r="F3" s="144">
        <f>F4+F14+F19+F275+F293+F296+F298</f>
        <v>4</v>
      </c>
      <c r="G3" s="144">
        <f>IF(RefStr!C12&lt;&gt;"",INT(VALUE(MID(RefStr!C12,1,4))),0)</f>
        <v>2022</v>
      </c>
      <c r="H3" s="148">
        <f>IF(RefStr!C12&lt;&gt;"",INT(VALUE(MID(RefStr!C12,6,2))),0)</f>
        <v>6</v>
      </c>
      <c r="I3" s="149" t="str">
        <f>RefStr!C10</f>
        <v>21</v>
      </c>
      <c r="J3" s="150" t="str">
        <f>RefStr!H7</f>
        <v>DA</v>
      </c>
      <c r="K3" s="148" t="str">
        <f>RefStr!H9</f>
        <v>NE</v>
      </c>
      <c r="L3" s="148" t="str">
        <f>RefStr!H10</f>
        <v>NE</v>
      </c>
      <c r="M3" s="148" t="str">
        <f>RefStr!H8</f>
        <v>NE</v>
      </c>
      <c r="N3" s="148" t="str">
        <f>RefStr!H11</f>
        <v>DA</v>
      </c>
      <c r="O3" s="151">
        <f>RefStr!C6</f>
        <v>34821</v>
      </c>
      <c r="P3" s="80"/>
    </row>
    <row r="4" spans="1:16" ht="19.5" customHeight="1" x14ac:dyDescent="0.2">
      <c r="A4" s="379" t="s">
        <v>3004</v>
      </c>
      <c r="B4" s="380"/>
      <c r="C4" s="381"/>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3017</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IF(AND(H3=12,J3="DA",M3="DA",BILANCA!D246&gt;=BILANCA!D250,OR(ABS(BILANCA!D246-BILANCA!D250-'PR-RAS'!D645)&gt;0.001,'PR-RAS'!D646&lt;&gt;0)),1,0)</f>
        <v>0</v>
      </c>
      <c r="H17" s="144">
        <f>IF(AND(H3=12,J3="DA",M3="DA",BILANCA!E246&gt;=BILANCA!E250,OR(ABS(BILANCA!E246-BILANCA!E250-'PR-RAS'!E645)&gt;0.001,'PR-RAS'!E646&lt;&gt;0)),1,0)</f>
        <v>0</v>
      </c>
      <c r="I17" s="160">
        <f>IF(AND(H3=12,J3="DA",M3="DA",BILANCA!D250&gt;=BILANCA!D246,OR(ABS(BILANCA!D250-BILANCA!D246-'PR-RAS'!D646)&gt;0.001,'PR-RAS'!D645&lt;&gt;0)),1,0)</f>
        <v>0</v>
      </c>
      <c r="J17" s="160">
        <f>IF(AND(H3=12,J3="DA",M3="DA",BILANCA!E250&gt;=BILANCA!E246,OR(ABS(BILANCA!E250-BILANCA!E246-'PR-RAS'!E646)&gt;0.001,'PR-RAS'!E645&lt;&gt;0)),1,0)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IF(AND(J3="DA",K3="DA",I3&lt;&gt;12,I3&lt;&gt;23,ABS('PR-RAS'!D413-'PR-RAS'!D240-'RAS-funkcijski'!D141)&gt;0.001),1,0)</f>
        <v>0</v>
      </c>
      <c r="H18" s="144">
        <f>IF(AND(J3="DA",K3="DA",I3&lt;&gt;12,I3&lt;&gt;23,ABS('PR-RAS'!E413-'PR-RAS'!E240-'RAS-funkcijski'!E141)&gt;0.001),1,0)</f>
        <v>0</v>
      </c>
      <c r="I18" s="80"/>
      <c r="J18" s="80"/>
      <c r="K18" s="80"/>
      <c r="L18" s="80"/>
      <c r="M18" s="80"/>
      <c r="N18" s="80"/>
      <c r="O18" s="80"/>
      <c r="P18" s="80"/>
    </row>
    <row r="19" spans="1:16" ht="19.5" customHeight="1" x14ac:dyDescent="0.2">
      <c r="A19" s="376" t="s">
        <v>3022</v>
      </c>
      <c r="B19" s="377"/>
      <c r="C19" s="378"/>
      <c r="D19" s="143"/>
      <c r="E19" s="80">
        <f>SUM(E20:E274)</f>
        <v>0</v>
      </c>
      <c r="F19" s="80">
        <f>SUM(F20:F274)</f>
        <v>4</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3216</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O.K.</v>
      </c>
      <c r="C216" s="138" t="s">
        <v>3219</v>
      </c>
      <c r="D216" s="143"/>
      <c r="E216" s="80">
        <f t="shared" si="20"/>
        <v>0</v>
      </c>
      <c r="F216" s="80">
        <f t="shared" si="21"/>
        <v>0</v>
      </c>
      <c r="G216" s="80"/>
      <c r="H216" s="80"/>
      <c r="I216" s="80"/>
      <c r="J216" s="80"/>
      <c r="K216" s="80"/>
      <c r="L216" s="80">
        <f>IF(AND('PR-RAS'!D117&gt;0,SUM('PR-RAS'!D710:'PR-RAS'!D712)=0),1,0)</f>
        <v>0</v>
      </c>
      <c r="M216" s="80">
        <f>IF(AND('PR-RAS'!E117&gt;0,SUM('PR-RAS'!E710:'PR-RAS'!E712)=0),1,0)</f>
        <v>0</v>
      </c>
      <c r="N216" s="80"/>
      <c r="O216" s="80"/>
      <c r="P216" s="80"/>
    </row>
    <row r="217" spans="1:16" ht="30" customHeight="1" x14ac:dyDescent="0.2">
      <c r="A217" s="153">
        <v>180</v>
      </c>
      <c r="B217" s="154" t="str">
        <f t="shared" si="19"/>
        <v>Provjera</v>
      </c>
      <c r="C217" s="138" t="s">
        <v>3220</v>
      </c>
      <c r="D217" s="143"/>
      <c r="E217" s="80">
        <f t="shared" si="20"/>
        <v>0</v>
      </c>
      <c r="F217" s="80">
        <f t="shared" si="21"/>
        <v>1</v>
      </c>
      <c r="G217" s="80"/>
      <c r="H217" s="80"/>
      <c r="I217" s="80"/>
      <c r="J217" s="80"/>
      <c r="K217" s="80"/>
      <c r="L217" s="80">
        <f>IF(AND('PR-RAS'!D158&gt;0,SUM('PR-RAS'!D716:D717)=0),1,0)</f>
        <v>1</v>
      </c>
      <c r="M217" s="80">
        <f>IF(AND('PR-RAS'!E158&gt;0,SUM('PR-RAS'!E716:E717)=0),1,0)</f>
        <v>1</v>
      </c>
      <c r="N217" s="80"/>
      <c r="O217" s="80"/>
      <c r="P217" s="80"/>
    </row>
    <row r="218" spans="1:16" ht="30" customHeight="1" x14ac:dyDescent="0.2">
      <c r="A218" s="153">
        <v>181</v>
      </c>
      <c r="B218" s="154" t="str">
        <f t="shared" si="19"/>
        <v>O.K.</v>
      </c>
      <c r="C218" s="138" t="s">
        <v>3221</v>
      </c>
      <c r="D218" s="143"/>
      <c r="E218" s="80">
        <f t="shared" si="20"/>
        <v>0</v>
      </c>
      <c r="F218" s="80">
        <f t="shared" si="21"/>
        <v>0</v>
      </c>
      <c r="G218" s="80"/>
      <c r="H218" s="80"/>
      <c r="I218" s="80"/>
      <c r="J218" s="80"/>
      <c r="K218" s="80"/>
      <c r="L218" s="80">
        <f>IF(AND('PR-RAS'!D183&gt;0,'PR-RAS'!D720=0),1,0)</f>
        <v>0</v>
      </c>
      <c r="M218" s="80">
        <f>IF(AND('PR-RAS'!E183&gt;0,'PR-RAS'!E720=0),1,0)</f>
        <v>0</v>
      </c>
      <c r="N218" s="80"/>
      <c r="O218" s="80"/>
      <c r="P218" s="80"/>
    </row>
    <row r="219" spans="1:16" ht="32.25" customHeight="1" x14ac:dyDescent="0.2">
      <c r="A219" s="153">
        <v>182</v>
      </c>
      <c r="B219" s="154" t="str">
        <f t="shared" si="19"/>
        <v>Provjera</v>
      </c>
      <c r="C219" s="138" t="s">
        <v>3222</v>
      </c>
      <c r="D219" s="143"/>
      <c r="E219" s="80">
        <f t="shared" si="20"/>
        <v>0</v>
      </c>
      <c r="F219" s="80">
        <f t="shared" si="21"/>
        <v>1</v>
      </c>
      <c r="G219" s="80"/>
      <c r="H219" s="80"/>
      <c r="I219" s="80"/>
      <c r="J219" s="80"/>
      <c r="K219" s="80"/>
      <c r="L219" s="80">
        <f>IF(AND('PR-RAS'!D184&gt;0,SUM('PR-RAS'!D721:D723)=0),1,0)</f>
        <v>1</v>
      </c>
      <c r="M219" s="80">
        <f>IF(AND('PR-RAS'!E184&gt;0,SUM('PR-RAS'!E721:E723)=0),1,0)</f>
        <v>0</v>
      </c>
      <c r="N219" s="80"/>
      <c r="O219" s="80"/>
      <c r="P219" s="80"/>
    </row>
    <row r="220" spans="1:16" ht="30" customHeight="1" x14ac:dyDescent="0.2">
      <c r="A220" s="153">
        <v>183</v>
      </c>
      <c r="B220" s="154" t="str">
        <f t="shared" si="19"/>
        <v>Provjera</v>
      </c>
      <c r="C220" s="138" t="s">
        <v>3223</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3224</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Provjera</v>
      </c>
      <c r="C222" s="138" t="s">
        <v>3225</v>
      </c>
      <c r="D222" s="143"/>
      <c r="E222" s="80">
        <f t="shared" si="20"/>
        <v>0</v>
      </c>
      <c r="F222" s="80">
        <f t="shared" si="21"/>
        <v>1</v>
      </c>
      <c r="G222" s="80"/>
      <c r="H222" s="80"/>
      <c r="I222" s="80"/>
      <c r="J222" s="80"/>
      <c r="K222" s="80"/>
      <c r="L222" s="80">
        <f>IF(AND('PR-RAS'!D190&gt;0,'PR-RAS'!D726=0),1,0)</f>
        <v>1</v>
      </c>
      <c r="M222" s="80">
        <f>IF(AND('PR-RAS'!E190&gt;0,'PR-RAS'!E726=0),1,0)</f>
        <v>1</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O.K.</v>
      </c>
      <c r="C224" s="138" t="s">
        <v>3227</v>
      </c>
      <c r="D224" s="143"/>
      <c r="E224" s="80">
        <f t="shared" si="20"/>
        <v>0</v>
      </c>
      <c r="F224" s="80">
        <f t="shared" si="21"/>
        <v>0</v>
      </c>
      <c r="G224" s="80"/>
      <c r="H224" s="80"/>
      <c r="I224" s="80"/>
      <c r="J224" s="80"/>
      <c r="K224" s="80"/>
      <c r="L224" s="80">
        <f>IF(AND('PR-RAS'!D214&gt;0,'PR-RAS'!D758=0),1,0)</f>
        <v>0</v>
      </c>
      <c r="M224" s="80">
        <f>IF(AND('PR-RAS'!E214&gt;0,'PR-RAS'!E758=0),1,0)</f>
        <v>0</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O.K.</v>
      </c>
      <c r="C226" s="138" t="s">
        <v>3229</v>
      </c>
      <c r="D226" s="143"/>
      <c r="E226" s="80">
        <f t="shared" si="20"/>
        <v>0</v>
      </c>
      <c r="F226" s="80">
        <f t="shared" si="21"/>
        <v>0</v>
      </c>
      <c r="G226" s="80"/>
      <c r="H226" s="80"/>
      <c r="I226" s="80"/>
      <c r="J226" s="80"/>
      <c r="K226" s="80"/>
      <c r="L226" s="80">
        <f>IF(AND('PR-RAS'!D265&gt;0,'PR-RAS'!D829=0),1,0)</f>
        <v>0</v>
      </c>
      <c r="M226" s="80">
        <f>IF(AND('PR-RAS'!E265&gt;0,'PR-RAS'!E829=0),1,0)</f>
        <v>0</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3246</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3275</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3297</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0</v>
      </c>
    </row>
  </sheetData>
  <sheetProtection algorithmName="SHA-512" hashValue="y5t2EFkBlBWyQSbEhX0DE2QlJAwoEWSzP0voxqhXugN+qZB40oOQeEV2Emd+asNuFycu8tFMAxW4dPDf4jNkew==" saltValue="xPs7xux0j02aLj13ZnQDg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2022-07-07T13:37:50Z</cp:lastPrinted>
  <dcterms:created xsi:type="dcterms:W3CDTF">2022-04-01T05:14:30Z</dcterms:created>
  <dcterms:modified xsi:type="dcterms:W3CDTF">2022-07-08T09:27:04Z</dcterms:modified>
</cp:coreProperties>
</file>